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D939AC4C-0CCD-456F-A0AA-D8B67F033984}" xr6:coauthVersionLast="45" xr6:coauthVersionMax="45" xr10:uidLastSave="{00000000-0000-0000-0000-000000000000}"/>
  <bookViews>
    <workbookView xWindow="-120" yWindow="-120" windowWidth="29040" windowHeight="15840" tabRatio="745" activeTab="9" xr2:uid="{00000000-000D-0000-FFFF-FFFF00000000}"/>
  </bookViews>
  <sheets>
    <sheet name="100 Series - RL" sheetId="17" r:id="rId1"/>
    <sheet name="100 Series - DV2" sheetId="31" r:id="rId2"/>
    <sheet name="100 Series (OPT)" sheetId="21" r:id="rId3"/>
    <sheet name="800 Series" sheetId="23" r:id="rId4"/>
    <sheet name="800 Series (OPT)" sheetId="24" r:id="rId5"/>
    <sheet name="1000 Series" sheetId="25" r:id="rId6"/>
    <sheet name="1000 Series (OPT)" sheetId="26" r:id="rId7"/>
    <sheet name="5000 SERIES" sheetId="32" r:id="rId8"/>
    <sheet name="Extra Shower Doors" sheetId="28" r:id="rId9"/>
    <sheet name="Extras" sheetId="29" r:id="rId10"/>
  </sheets>
  <externalReferences>
    <externalReference r:id="rId11"/>
  </externalReferences>
  <definedNames>
    <definedName name="_xlnm.Print_Area" localSheetId="1">'100 Series - DV2'!$A$1:$J$79</definedName>
    <definedName name="_xlnm.Print_Area" localSheetId="0">'100 Series - RL'!$A$1:$J$79</definedName>
    <definedName name="_xlnm.Print_Area" localSheetId="2">'100 Series (OPT)'!$A$1:$J$87</definedName>
    <definedName name="_xlnm.Print_Area" localSheetId="5">'1000 Series'!$A$1:$I$72</definedName>
    <definedName name="_xlnm.Print_Area" localSheetId="6">'1000 Series (OPT)'!$A$1:$I$79</definedName>
    <definedName name="_xlnm.Print_Area" localSheetId="3">'800 Series'!$A$1:$I$73</definedName>
    <definedName name="_xlnm.Print_Area" localSheetId="4">'800 Series (OPT)'!$A$1:$I$76</definedName>
    <definedName name="_xlnm.Print_Area" localSheetId="8">'Extra Shower Doors'!$A$1:$G$100</definedName>
    <definedName name="_xlnm.Print_Area" localSheetId="9">Extras!$A$1:$F$419</definedName>
    <definedName name="_xlnm.Print_Titles" localSheetId="8">'Extra Shower Doors'!$1:$13</definedName>
    <definedName name="_xlnm.Print_Titles" localSheetId="9">Extras!$1:$11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32" l="1"/>
  <c r="C40" i="32"/>
  <c r="B40" i="32"/>
  <c r="D38" i="32"/>
  <c r="C38" i="32"/>
  <c r="B38" i="32"/>
  <c r="D36" i="32"/>
  <c r="C36" i="32"/>
  <c r="B36" i="32"/>
  <c r="D34" i="32"/>
  <c r="C34" i="32"/>
  <c r="B34" i="32"/>
  <c r="D32" i="32"/>
  <c r="C32" i="32"/>
  <c r="B32" i="32"/>
  <c r="D30" i="32"/>
  <c r="C30" i="32"/>
  <c r="B30" i="32"/>
  <c r="D28" i="32"/>
  <c r="C28" i="32"/>
  <c r="B28" i="32"/>
  <c r="D26" i="32"/>
  <c r="C26" i="32"/>
  <c r="B26" i="32"/>
  <c r="D24" i="32"/>
  <c r="C24" i="32"/>
  <c r="B24" i="32"/>
  <c r="B22" i="32"/>
  <c r="C22" i="32"/>
  <c r="G32" i="32"/>
  <c r="H32" i="32" s="1"/>
  <c r="A56" i="32"/>
  <c r="F9" i="32"/>
  <c r="G3" i="32"/>
  <c r="G30" i="32"/>
  <c r="H30" i="32" s="1"/>
  <c r="G28" i="32"/>
  <c r="H28" i="32" s="1"/>
  <c r="G26" i="32"/>
  <c r="H26" i="32" s="1"/>
  <c r="G24" i="32"/>
  <c r="H24" i="32" s="1"/>
  <c r="G22" i="32"/>
  <c r="H22" i="32" s="1"/>
  <c r="D22" i="32"/>
  <c r="G20" i="32"/>
  <c r="H20" i="32" s="1"/>
  <c r="D20" i="32"/>
  <c r="C20" i="32"/>
  <c r="B20" i="32"/>
  <c r="G18" i="32"/>
  <c r="H18" i="32" s="1"/>
  <c r="D18" i="32"/>
  <c r="C18" i="32"/>
  <c r="B18" i="32"/>
  <c r="G40" i="32" l="1"/>
  <c r="H40" i="32" s="1"/>
  <c r="G34" i="32"/>
  <c r="H34" i="32" s="1"/>
  <c r="G38" i="32"/>
  <c r="H38" i="32" s="1"/>
  <c r="G36" i="32" l="1"/>
  <c r="H36" i="32" s="1"/>
  <c r="A405" i="29"/>
  <c r="D8" i="29"/>
  <c r="E3" i="29"/>
  <c r="A86" i="28"/>
  <c r="E8" i="28"/>
  <c r="F3" i="28"/>
  <c r="A65" i="26"/>
  <c r="H9" i="31"/>
  <c r="I2" i="31"/>
  <c r="B23" i="17"/>
  <c r="C23" i="17"/>
  <c r="D23" i="17"/>
  <c r="B27" i="17"/>
  <c r="C27" i="17"/>
  <c r="D27" i="17"/>
  <c r="B31" i="17"/>
  <c r="C31" i="17"/>
  <c r="D31" i="17"/>
  <c r="B35" i="17"/>
  <c r="C35" i="17"/>
  <c r="D35" i="17"/>
  <c r="B39" i="17"/>
  <c r="C39" i="17"/>
  <c r="D39" i="17"/>
  <c r="E405" i="29" l="1"/>
  <c r="D402" i="29"/>
  <c r="F402" i="29" s="1"/>
  <c r="D399" i="29"/>
  <c r="F399" i="29" s="1"/>
  <c r="D398" i="29"/>
  <c r="F398" i="29" s="1"/>
  <c r="D397" i="29"/>
  <c r="F397" i="29"/>
  <c r="D396" i="29"/>
  <c r="F396" i="29" s="1"/>
  <c r="D395" i="29"/>
  <c r="F395" i="29"/>
  <c r="D394" i="29"/>
  <c r="F394" i="29" s="1"/>
  <c r="D393" i="29"/>
  <c r="F393" i="29" s="1"/>
  <c r="D391" i="29"/>
  <c r="F391" i="29" s="1"/>
  <c r="D383" i="29"/>
  <c r="F383" i="29" s="1"/>
  <c r="D382" i="29"/>
  <c r="F382" i="29" s="1"/>
  <c r="D381" i="29"/>
  <c r="F381" i="29" s="1"/>
  <c r="D380" i="29"/>
  <c r="F380" i="29" s="1"/>
  <c r="D376" i="29"/>
  <c r="F376" i="29" s="1"/>
  <c r="D375" i="29"/>
  <c r="F375" i="29"/>
  <c r="D374" i="29"/>
  <c r="F374" i="29" s="1"/>
  <c r="D373" i="29"/>
  <c r="F373" i="29" s="1"/>
  <c r="D372" i="29"/>
  <c r="F372" i="29" s="1"/>
  <c r="D371" i="29"/>
  <c r="F371" i="29"/>
  <c r="D369" i="29"/>
  <c r="F369" i="29" s="1"/>
  <c r="D368" i="29"/>
  <c r="F368" i="29" s="1"/>
  <c r="D367" i="29"/>
  <c r="F367" i="29" s="1"/>
  <c r="D365" i="29"/>
  <c r="F365" i="29" s="1"/>
  <c r="D364" i="29"/>
  <c r="F364" i="29" s="1"/>
  <c r="D363" i="29"/>
  <c r="F363" i="29" s="1"/>
  <c r="D362" i="29"/>
  <c r="F362" i="29" s="1"/>
  <c r="D361" i="29"/>
  <c r="F361" i="29" s="1"/>
  <c r="D360" i="29"/>
  <c r="F360" i="29" s="1"/>
  <c r="D358" i="29"/>
  <c r="F358" i="29" s="1"/>
  <c r="D357" i="29"/>
  <c r="F357" i="29" s="1"/>
  <c r="D346" i="29"/>
  <c r="F346" i="29"/>
  <c r="D344" i="29"/>
  <c r="F344" i="29" s="1"/>
  <c r="D343" i="29"/>
  <c r="F343" i="29"/>
  <c r="D342" i="29"/>
  <c r="F342" i="29" s="1"/>
  <c r="D341" i="29"/>
  <c r="F341" i="29" s="1"/>
  <c r="D340" i="29"/>
  <c r="F340" i="29" s="1"/>
  <c r="D339" i="29"/>
  <c r="F339" i="29" s="1"/>
  <c r="D338" i="29"/>
  <c r="F338" i="29" s="1"/>
  <c r="D337" i="29"/>
  <c r="F337" i="29" s="1"/>
  <c r="D336" i="29"/>
  <c r="F336" i="29"/>
  <c r="D335" i="29"/>
  <c r="F335" i="29" s="1"/>
  <c r="D334" i="29"/>
  <c r="F334" i="29"/>
  <c r="D333" i="29"/>
  <c r="F333" i="29" s="1"/>
  <c r="D332" i="29"/>
  <c r="F332" i="29" s="1"/>
  <c r="D331" i="29"/>
  <c r="F331" i="29" s="1"/>
  <c r="D324" i="29"/>
  <c r="F324" i="29" s="1"/>
  <c r="D322" i="29"/>
  <c r="F322" i="29" s="1"/>
  <c r="D321" i="29"/>
  <c r="F321" i="29" s="1"/>
  <c r="D317" i="29"/>
  <c r="F317" i="29"/>
  <c r="D316" i="29"/>
  <c r="F316" i="29" s="1"/>
  <c r="D315" i="29"/>
  <c r="F315" i="29" s="1"/>
  <c r="D313" i="29"/>
  <c r="F313" i="29" s="1"/>
  <c r="D312" i="29"/>
  <c r="F312" i="29" s="1"/>
  <c r="D308" i="29"/>
  <c r="F308" i="29" s="1"/>
  <c r="D307" i="29"/>
  <c r="F307" i="29" s="1"/>
  <c r="D306" i="29"/>
  <c r="F306" i="29" s="1"/>
  <c r="D305" i="29"/>
  <c r="F305" i="29" s="1"/>
  <c r="D304" i="29"/>
  <c r="F304" i="29" s="1"/>
  <c r="D303" i="29"/>
  <c r="F303" i="29" s="1"/>
  <c r="D302" i="29"/>
  <c r="F302" i="29" s="1"/>
  <c r="D301" i="29"/>
  <c r="F301" i="29" s="1"/>
  <c r="D300" i="29"/>
  <c r="F300" i="29" s="1"/>
  <c r="D299" i="29"/>
  <c r="F299" i="29" s="1"/>
  <c r="D297" i="29"/>
  <c r="F297" i="29" s="1"/>
  <c r="D296" i="29"/>
  <c r="F296" i="29" s="1"/>
  <c r="D295" i="29"/>
  <c r="F295" i="29"/>
  <c r="D294" i="29"/>
  <c r="F294" i="29" s="1"/>
  <c r="D293" i="29"/>
  <c r="F293" i="29" s="1"/>
  <c r="D292" i="29"/>
  <c r="F292" i="29" s="1"/>
  <c r="D291" i="29"/>
  <c r="F291" i="29" s="1"/>
  <c r="D290" i="29"/>
  <c r="F290" i="29" s="1"/>
  <c r="D289" i="29"/>
  <c r="F289" i="29" s="1"/>
  <c r="D288" i="29"/>
  <c r="F288" i="29" s="1"/>
  <c r="D287" i="29"/>
  <c r="F287" i="29" s="1"/>
  <c r="D286" i="29"/>
  <c r="F286" i="29" s="1"/>
  <c r="D285" i="29"/>
  <c r="F285" i="29" s="1"/>
  <c r="D284" i="29"/>
  <c r="F284" i="29" s="1"/>
  <c r="D276" i="29"/>
  <c r="F276" i="29" s="1"/>
  <c r="D275" i="29"/>
  <c r="F275" i="29" s="1"/>
  <c r="D274" i="29"/>
  <c r="F274" i="29" s="1"/>
  <c r="D273" i="29"/>
  <c r="F273" i="29" s="1"/>
  <c r="D272" i="29"/>
  <c r="F272" i="29" s="1"/>
  <c r="D271" i="29"/>
  <c r="F271" i="29" s="1"/>
  <c r="D270" i="29"/>
  <c r="F270" i="29"/>
  <c r="D269" i="29"/>
  <c r="F269" i="29" s="1"/>
  <c r="D268" i="29"/>
  <c r="F268" i="29" s="1"/>
  <c r="D267" i="29"/>
  <c r="F267" i="29" s="1"/>
  <c r="D266" i="29"/>
  <c r="F266" i="29" s="1"/>
  <c r="D265" i="29"/>
  <c r="F265" i="29" s="1"/>
  <c r="D264" i="29"/>
  <c r="F264" i="29" s="1"/>
  <c r="D263" i="29"/>
  <c r="F263" i="29" s="1"/>
  <c r="D262" i="29"/>
  <c r="F262" i="29" s="1"/>
  <c r="D261" i="29"/>
  <c r="F261" i="29" s="1"/>
  <c r="D260" i="29"/>
  <c r="F260" i="29" s="1"/>
  <c r="D259" i="29"/>
  <c r="F259" i="29" s="1"/>
  <c r="D258" i="29"/>
  <c r="F258" i="29" s="1"/>
  <c r="D257" i="29"/>
  <c r="F257" i="29"/>
  <c r="D256" i="29"/>
  <c r="F256" i="29" s="1"/>
  <c r="D255" i="29"/>
  <c r="F255" i="29" s="1"/>
  <c r="D254" i="29"/>
  <c r="F254" i="29" s="1"/>
  <c r="D253" i="29"/>
  <c r="F253" i="29" s="1"/>
  <c r="D252" i="29"/>
  <c r="F252" i="29"/>
  <c r="D251" i="29"/>
  <c r="F251" i="29"/>
  <c r="D250" i="29"/>
  <c r="F250" i="29" s="1"/>
  <c r="D248" i="29"/>
  <c r="F248" i="29"/>
  <c r="D247" i="29"/>
  <c r="F247" i="29" s="1"/>
  <c r="D246" i="29"/>
  <c r="F246" i="29" s="1"/>
  <c r="D245" i="29"/>
  <c r="F245" i="29" s="1"/>
  <c r="D244" i="29"/>
  <c r="F244" i="29"/>
  <c r="D243" i="29"/>
  <c r="F243" i="29" s="1"/>
  <c r="D242" i="29"/>
  <c r="F242" i="29" s="1"/>
  <c r="D241" i="29"/>
  <c r="F241" i="29" s="1"/>
  <c r="D239" i="29"/>
  <c r="F239" i="29" s="1"/>
  <c r="D238" i="29"/>
  <c r="F238" i="29"/>
  <c r="D237" i="29"/>
  <c r="F237" i="29"/>
  <c r="D236" i="29"/>
  <c r="F236" i="29" s="1"/>
  <c r="D235" i="29"/>
  <c r="F235" i="29" s="1"/>
  <c r="D234" i="29"/>
  <c r="F234" i="29" s="1"/>
  <c r="D233" i="29"/>
  <c r="F233" i="29" s="1"/>
  <c r="D232" i="29"/>
  <c r="F232" i="29" s="1"/>
  <c r="D231" i="29"/>
  <c r="F231" i="29" s="1"/>
  <c r="D230" i="29"/>
  <c r="F230" i="29"/>
  <c r="D229" i="29"/>
  <c r="F229" i="29" s="1"/>
  <c r="D228" i="29"/>
  <c r="F228" i="29" s="1"/>
  <c r="D227" i="29"/>
  <c r="F227" i="29" s="1"/>
  <c r="D226" i="29"/>
  <c r="F226" i="29" s="1"/>
  <c r="D225" i="29"/>
  <c r="F225" i="29" s="1"/>
  <c r="D224" i="29"/>
  <c r="F224" i="29" s="1"/>
  <c r="D223" i="29"/>
  <c r="F223" i="29" s="1"/>
  <c r="D222" i="29"/>
  <c r="F222" i="29" s="1"/>
  <c r="D221" i="29"/>
  <c r="F221" i="29"/>
  <c r="D220" i="29"/>
  <c r="F220" i="29" s="1"/>
  <c r="D219" i="29"/>
  <c r="F219" i="29" s="1"/>
  <c r="D218" i="29"/>
  <c r="F218" i="29" s="1"/>
  <c r="D217" i="29"/>
  <c r="F217" i="29" s="1"/>
  <c r="D216" i="29"/>
  <c r="F216" i="29" s="1"/>
  <c r="D215" i="29"/>
  <c r="F215" i="29" s="1"/>
  <c r="D208" i="29"/>
  <c r="F208" i="29" s="1"/>
  <c r="D206" i="29"/>
  <c r="F206" i="29" s="1"/>
  <c r="D204" i="29"/>
  <c r="F204" i="29"/>
  <c r="D203" i="29"/>
  <c r="F203" i="29" s="1"/>
  <c r="D201" i="29"/>
  <c r="F201" i="29" s="1"/>
  <c r="D200" i="29"/>
  <c r="F200" i="29" s="1"/>
  <c r="D199" i="29"/>
  <c r="F199" i="29" s="1"/>
  <c r="D198" i="29"/>
  <c r="F198" i="29" s="1"/>
  <c r="D197" i="29"/>
  <c r="F197" i="29" s="1"/>
  <c r="D196" i="29"/>
  <c r="F196" i="29" s="1"/>
  <c r="D195" i="29"/>
  <c r="F195" i="29" s="1"/>
  <c r="D194" i="29"/>
  <c r="F194" i="29"/>
  <c r="D193" i="29"/>
  <c r="F193" i="29" s="1"/>
  <c r="D192" i="29"/>
  <c r="F192" i="29" s="1"/>
  <c r="D191" i="29"/>
  <c r="F191" i="29" s="1"/>
  <c r="D187" i="29"/>
  <c r="F187" i="29" s="1"/>
  <c r="D185" i="29"/>
  <c r="F185" i="29" s="1"/>
  <c r="D183" i="29"/>
  <c r="F183" i="29" s="1"/>
  <c r="D182" i="29"/>
  <c r="F182" i="29" s="1"/>
  <c r="D181" i="29"/>
  <c r="F181" i="29" s="1"/>
  <c r="D180" i="29"/>
  <c r="F180" i="29"/>
  <c r="D174" i="29"/>
  <c r="F174" i="29" s="1"/>
  <c r="D173" i="29"/>
  <c r="F173" i="29" s="1"/>
  <c r="D172" i="29"/>
  <c r="F172" i="29" s="1"/>
  <c r="D170" i="29"/>
  <c r="F170" i="29" s="1"/>
  <c r="D169" i="29"/>
  <c r="F169" i="29"/>
  <c r="D167" i="29"/>
  <c r="F167" i="29" s="1"/>
  <c r="D166" i="29"/>
  <c r="F166" i="29" s="1"/>
  <c r="D164" i="29"/>
  <c r="F164" i="29"/>
  <c r="D163" i="29"/>
  <c r="F163" i="29" s="1"/>
  <c r="D162" i="29"/>
  <c r="F162" i="29" s="1"/>
  <c r="D161" i="29"/>
  <c r="F161" i="29"/>
  <c r="D160" i="29"/>
  <c r="F160" i="29" s="1"/>
  <c r="D158" i="29"/>
  <c r="F158" i="29" s="1"/>
  <c r="D155" i="29"/>
  <c r="F155" i="29"/>
  <c r="D154" i="29"/>
  <c r="F154" i="29" s="1"/>
  <c r="D153" i="29"/>
  <c r="F153" i="29"/>
  <c r="D149" i="29"/>
  <c r="F149" i="29" s="1"/>
  <c r="D148" i="29"/>
  <c r="F148" i="29" s="1"/>
  <c r="D147" i="29"/>
  <c r="F147" i="29" s="1"/>
  <c r="D139" i="29"/>
  <c r="F139" i="29" s="1"/>
  <c r="D138" i="29"/>
  <c r="F138" i="29" s="1"/>
  <c r="D136" i="29"/>
  <c r="F136" i="29"/>
  <c r="D135" i="29"/>
  <c r="F135" i="29"/>
  <c r="D134" i="29"/>
  <c r="F134" i="29" s="1"/>
  <c r="D133" i="29"/>
  <c r="F133" i="29"/>
  <c r="D132" i="29"/>
  <c r="F132" i="29" s="1"/>
  <c r="D131" i="29"/>
  <c r="F131" i="29" s="1"/>
  <c r="D130" i="29"/>
  <c r="F130" i="29" s="1"/>
  <c r="D129" i="29"/>
  <c r="F129" i="29" s="1"/>
  <c r="D128" i="29"/>
  <c r="F128" i="29" s="1"/>
  <c r="D127" i="29"/>
  <c r="F127" i="29" s="1"/>
  <c r="D126" i="29"/>
  <c r="F126" i="29"/>
  <c r="D125" i="29"/>
  <c r="F125" i="29" s="1"/>
  <c r="D124" i="29"/>
  <c r="F124" i="29"/>
  <c r="D122" i="29"/>
  <c r="F122" i="29" s="1"/>
  <c r="D121" i="29"/>
  <c r="F121" i="29" s="1"/>
  <c r="D120" i="29"/>
  <c r="F120" i="29" s="1"/>
  <c r="D118" i="29"/>
  <c r="F118" i="29" s="1"/>
  <c r="D117" i="29"/>
  <c r="F117" i="29" s="1"/>
  <c r="D116" i="29"/>
  <c r="F116" i="29"/>
  <c r="D115" i="29"/>
  <c r="F115" i="29"/>
  <c r="D114" i="29"/>
  <c r="F114" i="29" s="1"/>
  <c r="D113" i="29"/>
  <c r="F113" i="29"/>
  <c r="D112" i="29"/>
  <c r="F112" i="29" s="1"/>
  <c r="D109" i="29"/>
  <c r="F109" i="29" s="1"/>
  <c r="D104" i="29"/>
  <c r="F104" i="29" s="1"/>
  <c r="D102" i="29"/>
  <c r="F102" i="29" s="1"/>
  <c r="D100" i="29"/>
  <c r="F100" i="29" s="1"/>
  <c r="D97" i="29"/>
  <c r="F97" i="29" s="1"/>
  <c r="D94" i="29"/>
  <c r="F94" i="29"/>
  <c r="D93" i="29"/>
  <c r="F93" i="29" s="1"/>
  <c r="D91" i="29"/>
  <c r="F91" i="29"/>
  <c r="D90" i="29"/>
  <c r="F90" i="29" s="1"/>
  <c r="D89" i="29"/>
  <c r="F89" i="29" s="1"/>
  <c r="D88" i="29"/>
  <c r="F88" i="29" s="1"/>
  <c r="D83" i="29"/>
  <c r="F83" i="29" s="1"/>
  <c r="D81" i="29"/>
  <c r="F81" i="29" s="1"/>
  <c r="D79" i="29"/>
  <c r="F79" i="29"/>
  <c r="D72" i="29"/>
  <c r="F72" i="29"/>
  <c r="D70" i="29"/>
  <c r="F70" i="29" s="1"/>
  <c r="D69" i="29"/>
  <c r="F69" i="29"/>
  <c r="D67" i="29"/>
  <c r="F67" i="29" s="1"/>
  <c r="D62" i="29"/>
  <c r="F62" i="29" s="1"/>
  <c r="D61" i="29"/>
  <c r="F61" i="29" s="1"/>
  <c r="D58" i="29"/>
  <c r="F58" i="29" s="1"/>
  <c r="D54" i="29"/>
  <c r="F54" i="29" s="1"/>
  <c r="D51" i="29"/>
  <c r="F51" i="29" s="1"/>
  <c r="D48" i="29"/>
  <c r="F48" i="29"/>
  <c r="D45" i="29"/>
  <c r="F45" i="29" s="1"/>
  <c r="D43" i="29"/>
  <c r="F43" i="29"/>
  <c r="D41" i="29"/>
  <c r="F41" i="29" s="1"/>
  <c r="D39" i="29"/>
  <c r="F39" i="29" s="1"/>
  <c r="D35" i="29"/>
  <c r="F35" i="29" s="1"/>
  <c r="D34" i="29"/>
  <c r="F34" i="29" s="1"/>
  <c r="D33" i="29"/>
  <c r="F33" i="29" s="1"/>
  <c r="D32" i="29"/>
  <c r="F32" i="29"/>
  <c r="D29" i="29"/>
  <c r="F29" i="29"/>
  <c r="D28" i="29"/>
  <c r="F28" i="29" s="1"/>
  <c r="D27" i="29"/>
  <c r="F27" i="29"/>
  <c r="D26" i="29"/>
  <c r="F26" i="29" s="1"/>
  <c r="D23" i="29"/>
  <c r="F23" i="29" s="1"/>
  <c r="D21" i="29"/>
  <c r="F21" i="29" s="1"/>
  <c r="D19" i="29"/>
  <c r="F19" i="29" s="1"/>
  <c r="D17" i="29"/>
  <c r="F17" i="29" s="1"/>
  <c r="D13" i="29"/>
  <c r="F13" i="29" s="1"/>
  <c r="B4" i="29"/>
  <c r="B3" i="29"/>
  <c r="F86" i="28"/>
  <c r="G86" i="28" s="1"/>
  <c r="F83" i="28"/>
  <c r="G83" i="28" s="1"/>
  <c r="F80" i="28"/>
  <c r="G80" i="28" s="1"/>
  <c r="F75" i="28"/>
  <c r="G75" i="28" s="1"/>
  <c r="F74" i="28"/>
  <c r="G74" i="28" s="1"/>
  <c r="F69" i="28"/>
  <c r="G69" i="28" s="1"/>
  <c r="F68" i="28"/>
  <c r="G68" i="28"/>
  <c r="F58" i="28"/>
  <c r="G58" i="28" s="1"/>
  <c r="F57" i="28"/>
  <c r="G57" i="28" s="1"/>
  <c r="F54" i="28"/>
  <c r="G54" i="28" s="1"/>
  <c r="F52" i="28"/>
  <c r="G52" i="28" s="1"/>
  <c r="F50" i="28"/>
  <c r="G50" i="28" s="1"/>
  <c r="F48" i="28"/>
  <c r="G48" i="28" s="1"/>
  <c r="F46" i="28"/>
  <c r="G46" i="28" s="1"/>
  <c r="F44" i="28"/>
  <c r="G44" i="28" s="1"/>
  <c r="F39" i="28"/>
  <c r="G39" i="28" s="1"/>
  <c r="F38" i="28"/>
  <c r="G38" i="28" s="1"/>
  <c r="F35" i="28"/>
  <c r="G35" i="28"/>
  <c r="F33" i="28"/>
  <c r="G33" i="28" s="1"/>
  <c r="F31" i="28"/>
  <c r="G31" i="28" s="1"/>
  <c r="F29" i="28"/>
  <c r="G29" i="28" s="1"/>
  <c r="F27" i="28"/>
  <c r="G27" i="28" s="1"/>
  <c r="F25" i="28"/>
  <c r="G25" i="28" s="1"/>
  <c r="F20" i="28"/>
  <c r="G20" i="28" s="1"/>
  <c r="F19" i="28"/>
  <c r="G19" i="28" s="1"/>
  <c r="G61" i="26"/>
  <c r="G59" i="26"/>
  <c r="H59" i="26" s="1"/>
  <c r="G56" i="26"/>
  <c r="H56" i="26"/>
  <c r="G54" i="26"/>
  <c r="H54" i="26" s="1"/>
  <c r="I54" i="26" s="1"/>
  <c r="G52" i="26"/>
  <c r="H52" i="26" s="1"/>
  <c r="G50" i="26"/>
  <c r="H50" i="26" s="1"/>
  <c r="I50" i="26" s="1"/>
  <c r="G47" i="26"/>
  <c r="H47" i="26" s="1"/>
  <c r="G45" i="26"/>
  <c r="H45" i="26" s="1"/>
  <c r="G42" i="26"/>
  <c r="H42" i="26"/>
  <c r="G40" i="26"/>
  <c r="H40" i="26" s="1"/>
  <c r="G37" i="26"/>
  <c r="H37" i="26" s="1"/>
  <c r="G35" i="26"/>
  <c r="H35" i="26" s="1"/>
  <c r="G32" i="26"/>
  <c r="H32" i="26"/>
  <c r="G29" i="26"/>
  <c r="H29" i="26" s="1"/>
  <c r="I29" i="26" s="1"/>
  <c r="G27" i="26"/>
  <c r="H27" i="26" s="1"/>
  <c r="G24" i="26"/>
  <c r="H24" i="26"/>
  <c r="G21" i="26"/>
  <c r="H21" i="26" s="1"/>
  <c r="G19" i="26"/>
  <c r="I19" i="26" s="1"/>
  <c r="H19" i="26"/>
  <c r="G37" i="25"/>
  <c r="H37" i="25" s="1"/>
  <c r="D37" i="25"/>
  <c r="C37" i="25"/>
  <c r="B37" i="25"/>
  <c r="G35" i="25"/>
  <c r="H35" i="25" s="1"/>
  <c r="D35" i="25"/>
  <c r="C35" i="25"/>
  <c r="B35" i="25"/>
  <c r="G33" i="25"/>
  <c r="H33" i="25" s="1"/>
  <c r="D33" i="25"/>
  <c r="C33" i="25"/>
  <c r="B33" i="25"/>
  <c r="G31" i="25"/>
  <c r="D31" i="25"/>
  <c r="C31" i="25"/>
  <c r="B31" i="25"/>
  <c r="G29" i="25"/>
  <c r="H29" i="25" s="1"/>
  <c r="D29" i="25"/>
  <c r="C29" i="25"/>
  <c r="B29" i="25"/>
  <c r="G27" i="25"/>
  <c r="H27" i="25" s="1"/>
  <c r="D27" i="25"/>
  <c r="C27" i="25"/>
  <c r="B27" i="25"/>
  <c r="G25" i="25"/>
  <c r="H25" i="25"/>
  <c r="D25" i="25"/>
  <c r="C25" i="25"/>
  <c r="B25" i="25"/>
  <c r="C23" i="25"/>
  <c r="G23" i="25"/>
  <c r="H23" i="25" s="1"/>
  <c r="G22" i="25"/>
  <c r="H22" i="25" s="1"/>
  <c r="D22" i="25"/>
  <c r="C22" i="25"/>
  <c r="B22" i="25"/>
  <c r="G20" i="25"/>
  <c r="H20" i="25" s="1"/>
  <c r="D20" i="25"/>
  <c r="C20" i="25"/>
  <c r="B20" i="25"/>
  <c r="G18" i="25"/>
  <c r="H18" i="25" s="1"/>
  <c r="D18" i="25"/>
  <c r="C18" i="25"/>
  <c r="B18" i="25"/>
  <c r="G56" i="24"/>
  <c r="G54" i="24"/>
  <c r="H54" i="24" s="1"/>
  <c r="G51" i="24"/>
  <c r="G49" i="24"/>
  <c r="H49" i="24" s="1"/>
  <c r="G46" i="24"/>
  <c r="I46" i="24" s="1"/>
  <c r="H46" i="24"/>
  <c r="G43" i="24"/>
  <c r="H43" i="24" s="1"/>
  <c r="G41" i="24"/>
  <c r="H41" i="24" s="1"/>
  <c r="G39" i="24"/>
  <c r="H39" i="24" s="1"/>
  <c r="G36" i="24"/>
  <c r="H36" i="24"/>
  <c r="G34" i="24"/>
  <c r="H34" i="24" s="1"/>
  <c r="I34" i="24" s="1"/>
  <c r="G32" i="24"/>
  <c r="H32" i="24" s="1"/>
  <c r="G29" i="24"/>
  <c r="G27" i="24"/>
  <c r="H27" i="24" s="1"/>
  <c r="G25" i="24"/>
  <c r="H25" i="24" s="1"/>
  <c r="G22" i="24"/>
  <c r="G19" i="24"/>
  <c r="H19" i="24" s="1"/>
  <c r="G32" i="23"/>
  <c r="H32" i="23" s="1"/>
  <c r="D32" i="23"/>
  <c r="C32" i="23"/>
  <c r="B32" i="23"/>
  <c r="G30" i="23"/>
  <c r="H30" i="23" s="1"/>
  <c r="D30" i="23"/>
  <c r="C30" i="23"/>
  <c r="B30" i="23"/>
  <c r="G28" i="23"/>
  <c r="H28" i="23" s="1"/>
  <c r="D28" i="23"/>
  <c r="C28" i="23"/>
  <c r="B28" i="23"/>
  <c r="G26" i="23"/>
  <c r="H26" i="23"/>
  <c r="D26" i="23"/>
  <c r="C26" i="23"/>
  <c r="B26" i="23"/>
  <c r="G24" i="23"/>
  <c r="H24" i="23" s="1"/>
  <c r="D24" i="23"/>
  <c r="C24" i="23"/>
  <c r="B24" i="23"/>
  <c r="G22" i="23"/>
  <c r="D22" i="23"/>
  <c r="C22" i="23"/>
  <c r="B22" i="23"/>
  <c r="G20" i="23"/>
  <c r="H20" i="23" s="1"/>
  <c r="D20" i="23"/>
  <c r="C20" i="23"/>
  <c r="B20" i="23"/>
  <c r="G18" i="23"/>
  <c r="H18" i="23" s="1"/>
  <c r="D18" i="23"/>
  <c r="C18" i="23"/>
  <c r="B18" i="23"/>
  <c r="E42" i="21"/>
  <c r="H42" i="21" s="1"/>
  <c r="I42" i="21" s="1"/>
  <c r="E39" i="21"/>
  <c r="H39" i="21" s="1"/>
  <c r="E37" i="21"/>
  <c r="H37" i="21" s="1"/>
  <c r="I37" i="21" s="1"/>
  <c r="J37" i="21" s="1"/>
  <c r="E34" i="21"/>
  <c r="H34" i="21" s="1"/>
  <c r="E31" i="21"/>
  <c r="E29" i="21"/>
  <c r="H29" i="21" s="1"/>
  <c r="E26" i="21"/>
  <c r="H26" i="21" s="1"/>
  <c r="E23" i="21"/>
  <c r="H23" i="21" s="1"/>
  <c r="I23" i="21" s="1"/>
  <c r="J23" i="21" s="1"/>
  <c r="H31" i="21"/>
  <c r="I31" i="21" s="1"/>
  <c r="E20" i="21"/>
  <c r="H43" i="31"/>
  <c r="I43" i="31" s="1"/>
  <c r="J43" i="31" s="1"/>
  <c r="D43" i="31"/>
  <c r="C43" i="31"/>
  <c r="B43" i="31"/>
  <c r="E20" i="31"/>
  <c r="I63" i="31"/>
  <c r="J63" i="31" s="1"/>
  <c r="H39" i="31"/>
  <c r="I39" i="31"/>
  <c r="D39" i="31"/>
  <c r="C39" i="31"/>
  <c r="B39" i="31"/>
  <c r="H35" i="31"/>
  <c r="I35" i="31"/>
  <c r="D35" i="31"/>
  <c r="C35" i="31"/>
  <c r="B35" i="31"/>
  <c r="H31" i="31"/>
  <c r="D31" i="31"/>
  <c r="C31" i="31"/>
  <c r="B31" i="31"/>
  <c r="H27" i="31"/>
  <c r="I27" i="31"/>
  <c r="D27" i="31"/>
  <c r="C27" i="31"/>
  <c r="B27" i="31"/>
  <c r="H23" i="31"/>
  <c r="I23" i="31" s="1"/>
  <c r="D23" i="31"/>
  <c r="C23" i="31"/>
  <c r="B23" i="31"/>
  <c r="H20" i="31"/>
  <c r="I20" i="31" s="1"/>
  <c r="E19" i="31"/>
  <c r="H19" i="31" s="1"/>
  <c r="E20" i="17"/>
  <c r="H20" i="17" s="1"/>
  <c r="I20" i="17" s="1"/>
  <c r="J20" i="17" s="1"/>
  <c r="E19" i="17"/>
  <c r="H19" i="17" s="1"/>
  <c r="I19" i="17" s="1"/>
  <c r="H3" i="26"/>
  <c r="H3" i="25"/>
  <c r="H3" i="24"/>
  <c r="B7" i="26"/>
  <c r="B7" i="25"/>
  <c r="B7" i="24"/>
  <c r="B7" i="23"/>
  <c r="B7" i="21"/>
  <c r="H58" i="25"/>
  <c r="I58" i="25" s="1"/>
  <c r="A58" i="25"/>
  <c r="H62" i="24"/>
  <c r="A62" i="24"/>
  <c r="H59" i="23"/>
  <c r="I59" i="23" s="1"/>
  <c r="A59" i="23"/>
  <c r="I71" i="21"/>
  <c r="A71" i="21"/>
  <c r="H3" i="23"/>
  <c r="I2" i="21"/>
  <c r="H9" i="21"/>
  <c r="G8" i="25" s="1"/>
  <c r="B5" i="26"/>
  <c r="H5" i="26"/>
  <c r="B3" i="26"/>
  <c r="B3" i="24"/>
  <c r="H20" i="21"/>
  <c r="I20" i="21"/>
  <c r="J20" i="21" s="1"/>
  <c r="I63" i="17"/>
  <c r="J63" i="17" s="1"/>
  <c r="H39" i="17"/>
  <c r="I39" i="17" s="1"/>
  <c r="H31" i="17"/>
  <c r="I31" i="17" s="1"/>
  <c r="J31" i="17" s="1"/>
  <c r="H35" i="17"/>
  <c r="H27" i="17"/>
  <c r="I27" i="17" s="1"/>
  <c r="H23" i="17"/>
  <c r="I23" i="17"/>
  <c r="J23" i="17" s="1"/>
  <c r="J27" i="17" l="1"/>
  <c r="I40" i="26"/>
  <c r="I45" i="26"/>
  <c r="I24" i="26"/>
  <c r="I35" i="26"/>
  <c r="H61" i="26"/>
  <c r="I61" i="26" s="1"/>
  <c r="I59" i="26"/>
  <c r="I56" i="26"/>
  <c r="I52" i="26"/>
  <c r="I47" i="26"/>
  <c r="I42" i="26"/>
  <c r="I37" i="26"/>
  <c r="I32" i="26"/>
  <c r="I27" i="26"/>
  <c r="I21" i="26"/>
  <c r="I54" i="24"/>
  <c r="I32" i="24"/>
  <c r="I25" i="24"/>
  <c r="I62" i="24"/>
  <c r="I27" i="25"/>
  <c r="I29" i="25"/>
  <c r="I25" i="25"/>
  <c r="I37" i="25"/>
  <c r="I35" i="25"/>
  <c r="H31" i="25"/>
  <c r="I31" i="25" s="1"/>
  <c r="I33" i="25"/>
  <c r="I49" i="24"/>
  <c r="I41" i="24"/>
  <c r="I36" i="24"/>
  <c r="I27" i="24"/>
  <c r="H22" i="24"/>
  <c r="I22" i="24" s="1"/>
  <c r="I19" i="24"/>
  <c r="I22" i="23"/>
  <c r="I20" i="23"/>
  <c r="I18" i="23"/>
  <c r="I30" i="23"/>
  <c r="I26" i="23"/>
  <c r="H22" i="23"/>
  <c r="I24" i="23"/>
  <c r="I32" i="23"/>
  <c r="I28" i="23"/>
  <c r="I34" i="21"/>
  <c r="J34" i="21" s="1"/>
  <c r="J31" i="21"/>
  <c r="J31" i="31"/>
  <c r="J27" i="31"/>
  <c r="J23" i="31"/>
  <c r="J39" i="31"/>
  <c r="I31" i="31"/>
  <c r="J35" i="31"/>
  <c r="J20" i="31"/>
  <c r="J39" i="17"/>
  <c r="I35" i="17"/>
  <c r="J35" i="17" s="1"/>
  <c r="J19" i="17"/>
  <c r="H29" i="24"/>
  <c r="I29" i="24" s="1"/>
  <c r="H56" i="24"/>
  <c r="I56" i="24" s="1"/>
  <c r="I29" i="21"/>
  <c r="J29" i="21" s="1"/>
  <c r="I19" i="31"/>
  <c r="J19" i="31" s="1"/>
  <c r="I39" i="21"/>
  <c r="J39" i="21"/>
  <c r="H51" i="24"/>
  <c r="I51" i="24" s="1"/>
  <c r="I26" i="21"/>
  <c r="J26" i="21" s="1"/>
  <c r="G8" i="24"/>
  <c r="G8" i="26"/>
  <c r="D23" i="25"/>
  <c r="F405" i="29"/>
  <c r="J42" i="21"/>
  <c r="I39" i="24"/>
  <c r="I43" i="24"/>
  <c r="I18" i="25"/>
  <c r="I20" i="25"/>
  <c r="I22" i="25"/>
  <c r="I23" i="25"/>
  <c r="B23" i="25"/>
  <c r="J71" i="21"/>
  <c r="G8" i="23"/>
  <c r="H65" i="26"/>
  <c r="I65" i="26" s="1"/>
</calcChain>
</file>

<file path=xl/sharedStrings.xml><?xml version="1.0" encoding="utf-8"?>
<sst xmlns="http://schemas.openxmlformats.org/spreadsheetml/2006/main" count="1175" uniqueCount="508">
  <si>
    <t>DATE :</t>
  </si>
  <si>
    <t xml:space="preserve">        PROJECT :</t>
  </si>
  <si>
    <t xml:space="preserve"> </t>
  </si>
  <si>
    <t xml:space="preserve">            SERIES :</t>
  </si>
  <si>
    <t>CONTRACT # :</t>
  </si>
  <si>
    <t>CONTRACTOR :</t>
  </si>
  <si>
    <t>CONTRACT PERIOD :</t>
  </si>
  <si>
    <t xml:space="preserve">  Work Schedule # :</t>
  </si>
  <si>
    <t>TOTAL</t>
  </si>
  <si>
    <t>STAGE</t>
  </si>
  <si>
    <t>CODE</t>
  </si>
  <si>
    <t>MODELS</t>
  </si>
  <si>
    <t/>
  </si>
  <si>
    <t xml:space="preserve">  DAYS</t>
  </si>
  <si>
    <t xml:space="preserve">      CONTRACTOR  PER :</t>
  </si>
  <si>
    <t>UNDERGRND</t>
  </si>
  <si>
    <t>ROUGHING</t>
  </si>
  <si>
    <t>FINISHING</t>
  </si>
  <si>
    <t>COMPLETE</t>
  </si>
  <si>
    <t xml:space="preserve">TERMS OF PAYMENT  </t>
  </si>
  <si>
    <t xml:space="preserve">  NOTE :   ALL INVOICES MUST INCLUDE THE FOLLOWING ITEMS</t>
  </si>
  <si>
    <t>BSMNT</t>
  </si>
  <si>
    <t>ROUGH IN</t>
  </si>
  <si>
    <t>SUB TOTAL</t>
  </si>
  <si>
    <t>Five</t>
  </si>
  <si>
    <t>Total Cost</t>
  </si>
  <si>
    <t>100 Series Townhouses</t>
  </si>
  <si>
    <t xml:space="preserve"> R01 - ALL SITES</t>
  </si>
  <si>
    <t>HST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</si>
  <si>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</si>
  <si>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</si>
  <si>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</si>
  <si>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</si>
  <si>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</si>
  <si>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</si>
  <si>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</si>
  <si>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</si>
  <si>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</si>
  <si>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SCHEDULE "C"</t>
  </si>
  <si>
    <t xml:space="preserve">        A - 6</t>
  </si>
  <si>
    <t xml:space="preserve">           A - 6</t>
  </si>
  <si>
    <t>PROJECT :</t>
  </si>
  <si>
    <t>SERIES :</t>
  </si>
  <si>
    <t>Work Schedule # :</t>
  </si>
  <si>
    <t xml:space="preserve">       A - 6</t>
  </si>
  <si>
    <t>UNIT COST</t>
  </si>
  <si>
    <t>A</t>
  </si>
  <si>
    <t>B</t>
  </si>
  <si>
    <t>A  +  B</t>
  </si>
  <si>
    <t xml:space="preserve">           TERMS OF PAYMENT</t>
  </si>
  <si>
    <t>Items 1  to  3</t>
  </si>
  <si>
    <t>One</t>
  </si>
  <si>
    <t>Two</t>
  </si>
  <si>
    <t>Three</t>
  </si>
  <si>
    <t>Four</t>
  </si>
  <si>
    <t>Water</t>
  </si>
  <si>
    <t>Meter</t>
  </si>
  <si>
    <t>Items 1  to 6</t>
  </si>
  <si>
    <t>DATE:</t>
  </si>
  <si>
    <t>SHOWER DOOR INSTALLED</t>
  </si>
  <si>
    <t>CODE 680</t>
  </si>
  <si>
    <t>MAGNA PLUS</t>
  </si>
  <si>
    <t>3 X 3' RAINDROP</t>
  </si>
  <si>
    <t>4 X 3 TILED SHOWERS</t>
  </si>
  <si>
    <t xml:space="preserve"> An Upgrade</t>
  </si>
  <si>
    <t>5 X 3 TILED SHOWERS</t>
  </si>
  <si>
    <t>PIVOTLOK</t>
  </si>
  <si>
    <t>136635-970-0884</t>
  </si>
  <si>
    <t>Item</t>
  </si>
  <si>
    <t>DESCRIPTION</t>
  </si>
  <si>
    <t>Net Cost</t>
  </si>
  <si>
    <t xml:space="preserve">Hourly Rate </t>
  </si>
  <si>
    <t>Basement</t>
  </si>
  <si>
    <r>
      <t xml:space="preserve">Install additional </t>
    </r>
    <r>
      <rPr>
        <b/>
        <sz val="11"/>
        <rFont val="Arial"/>
        <family val="2"/>
      </rPr>
      <t>floor drain</t>
    </r>
    <r>
      <rPr>
        <sz val="11"/>
        <rFont val="Arial"/>
        <family val="2"/>
      </rPr>
      <t xml:space="preserve"> in basement</t>
    </r>
  </si>
  <si>
    <r>
      <t xml:space="preserve">Rough in drain and vent for  </t>
    </r>
    <r>
      <rPr>
        <b/>
        <sz val="11"/>
        <rFont val="Arial"/>
        <family val="2"/>
      </rPr>
      <t>future sink</t>
    </r>
    <r>
      <rPr>
        <sz val="11"/>
        <rFont val="Arial"/>
        <family val="2"/>
      </rPr>
      <t xml:space="preserve"> in Basement</t>
    </r>
  </si>
  <si>
    <t>S &amp; I Water lines capped for future Wet Bar in basement</t>
  </si>
  <si>
    <t>Connect water line to  Humidifier</t>
  </si>
  <si>
    <t>One-piece rough-in</t>
  </si>
  <si>
    <t>Two-piece rough-in</t>
  </si>
  <si>
    <t>Four Piece rough- in</t>
  </si>
  <si>
    <t>Finished Bathrooms</t>
  </si>
  <si>
    <t>Finished BSMT. Bath. With 4x3 shower (no shower door - EXTRA)</t>
  </si>
  <si>
    <t>Finished BSMT. Bath. With 3x3 shower (no door)</t>
  </si>
  <si>
    <t>Finished BSMT. Powder room</t>
  </si>
  <si>
    <t>Laundry</t>
  </si>
  <si>
    <t>Extra BSMT laundry taps and drain @ existing tub</t>
  </si>
  <si>
    <t>Extra laundry tub in basement</t>
  </si>
  <si>
    <t>Laundry taps upgraded to chrome taps</t>
  </si>
  <si>
    <t>Move Laundry From Second floor to Basement</t>
  </si>
  <si>
    <t>Move Laundry from second floor to main floor</t>
  </si>
  <si>
    <t>Move laundry from main floor to basement</t>
  </si>
  <si>
    <t>Move Laundry from Basement or Main floor to second floor</t>
  </si>
  <si>
    <t>Includes Pan. (Does Not Include Laundry Tub)</t>
  </si>
  <si>
    <t>Delete laundry tub for 10" Deep stainless steel</t>
  </si>
  <si>
    <t>QSL 20-20/10 W/CHROME TAP</t>
  </si>
  <si>
    <t>Lower laundry cabinet by others</t>
  </si>
  <si>
    <t>Extra Basin with Builders Standard Lav Faucet</t>
  </si>
  <si>
    <t>Delete vanity basin for pedestal sink</t>
  </si>
  <si>
    <t>Upgrade price from tub and shower controls to a ruman tub faucets</t>
  </si>
  <si>
    <t>Delta Shower Control complete with # 4141- TP shower head</t>
  </si>
  <si>
    <t>Series</t>
  </si>
  <si>
    <t xml:space="preserve">Product code </t>
  </si>
  <si>
    <t>Arzo</t>
  </si>
  <si>
    <t xml:space="preserve">Dryden </t>
  </si>
  <si>
    <t>Addison</t>
  </si>
  <si>
    <t>Upgrade builders shower control to include toe tester</t>
  </si>
  <si>
    <t xml:space="preserve">SHOWER HEAD </t>
  </si>
  <si>
    <t>Second shower head same control</t>
  </si>
  <si>
    <t>Second shower Head own control</t>
  </si>
  <si>
    <t>Second  shower head in ceiling same control</t>
  </si>
  <si>
    <t>Second shower head in ceiling own control</t>
  </si>
  <si>
    <r>
      <t>Note</t>
    </r>
    <r>
      <rPr>
        <sz val="11"/>
        <rFont val="Arial"/>
        <family val="2"/>
      </rPr>
      <t xml:space="preserve"> shower head is normally 6'-4'' above sub floor</t>
    </r>
  </si>
  <si>
    <t xml:space="preserve">See separate sheet for shower doors </t>
  </si>
  <si>
    <t>TOILET UPGRADES</t>
  </si>
  <si>
    <t>Bidet</t>
  </si>
  <si>
    <t>MISC</t>
  </si>
  <si>
    <t>Ice maker water line Rough-In (Does not include connection)</t>
  </si>
  <si>
    <t>Dishwasher Connection</t>
  </si>
  <si>
    <t>Hose Bib ( Supply and Install )</t>
  </si>
  <si>
    <t>Install floor drain in garage if permitable</t>
  </si>
  <si>
    <t>Total</t>
  </si>
  <si>
    <r>
      <t xml:space="preserve">Delete Pedestal for Vanity Sink  </t>
    </r>
    <r>
      <rPr>
        <sz val="11"/>
        <color indexed="10"/>
        <rFont val="Arial"/>
        <family val="2"/>
      </rPr>
      <t/>
    </r>
  </si>
  <si>
    <t>American Standard Studio Carre undermount 0426-000</t>
  </si>
  <si>
    <t>American Standard Ovalyn undermount 0495-221</t>
  </si>
  <si>
    <t xml:space="preserve">Delta Vero Vanity Faucet 3553LF 8" widespread </t>
  </si>
  <si>
    <t>Delta Dryden Vanity Faucet 551DST single hole</t>
  </si>
  <si>
    <t xml:space="preserve">Delta Addison Tub &amp; Shower Faucet T14492 R10000-UNBX </t>
  </si>
  <si>
    <t xml:space="preserve">Delta Vero Shower Faucet T17253 </t>
  </si>
  <si>
    <t xml:space="preserve">Delta Addison Shower Faucet T14292 </t>
  </si>
  <si>
    <t xml:space="preserve">Delta Addison Roman tub Faucet T2792SS </t>
  </si>
  <si>
    <t xml:space="preserve">Delta Addison Shower Faucet T17292-SS </t>
  </si>
  <si>
    <t>Delta Addison Tub &amp; Shower Faucet T17492-SS R10000-UNBX</t>
  </si>
  <si>
    <t>Linden</t>
  </si>
  <si>
    <t>Vero</t>
  </si>
  <si>
    <t>MAAX</t>
  </si>
  <si>
    <t>138997-900-084</t>
  </si>
  <si>
    <t xml:space="preserve">Delta Vero Vanity Faucet 553LF single hole </t>
  </si>
  <si>
    <t>Bath Rough-ins</t>
  </si>
  <si>
    <t xml:space="preserve">Delta Linden 4353-RB-DST </t>
  </si>
  <si>
    <t>Delta Dryden Vanity Faucet 551-RB-DST single hole</t>
  </si>
  <si>
    <t>Delta Dryden Vanity Faucet 3551RB 8" widespread</t>
  </si>
  <si>
    <t>American Standard Boulevard Pedestal Sink 0641</t>
  </si>
  <si>
    <t xml:space="preserve">Delta Addison Roman Tub Faucet with Handheld T4792 R4707 </t>
  </si>
  <si>
    <t>Delta Addison Roman Tub Faucet only T2792</t>
  </si>
  <si>
    <t xml:space="preserve">Trinsic </t>
  </si>
  <si>
    <t xml:space="preserve">Delta Trinsic 9159T w/ Touch system </t>
  </si>
  <si>
    <t xml:space="preserve">Delta Trinsic 9159-AR-DST </t>
  </si>
  <si>
    <t>Delta Vero Roman Tub Faucet with handheld  T4753 R4707</t>
  </si>
  <si>
    <t>Delta Vero Roman Tub Faucet only T2753 R2707</t>
  </si>
  <si>
    <t>For Energy Star Upgrade</t>
  </si>
  <si>
    <t>Code 680</t>
  </si>
  <si>
    <t xml:space="preserve">Delta Vero Shower Faucet T14453 </t>
  </si>
  <si>
    <t>American Standard Champion Pro Elongated Front 211AA 104 w/ Soft Close Seat</t>
  </si>
  <si>
    <t xml:space="preserve">586LF-SSMPU Brilliance Stainless single lever </t>
  </si>
  <si>
    <t>5' x 42" shower base only in lieu of 4' x 3' shower</t>
  </si>
  <si>
    <t xml:space="preserve">Handheld Shower 57021 in Chrome </t>
  </si>
  <si>
    <t xml:space="preserve">Contractor Initials: </t>
  </si>
  <si>
    <t xml:space="preserve">Delta Vero Vanity Faucet 553LF-SS single hole stainless steel </t>
  </si>
  <si>
    <t xml:space="preserve">Delta Vero Shower Faucet T17253-SS Stainless Steel </t>
  </si>
  <si>
    <t xml:space="preserve">Delta Vero Roman Tub Faucet with handheld  T4753-SS stainless steel </t>
  </si>
  <si>
    <t>Ara</t>
  </si>
  <si>
    <t>American Standard Studio Undermount 0614-000</t>
  </si>
  <si>
    <t>800  SERIES</t>
  </si>
  <si>
    <t>INCL</t>
  </si>
  <si>
    <t>METAL FIRE STOP STRIPS (ORDERED THROUGH RIVARD)</t>
  </si>
  <si>
    <r>
      <t xml:space="preserve">   4" X 10 FT ( MINIMUM QUANTITY 12 )   </t>
    </r>
    <r>
      <rPr>
        <b/>
        <sz val="11"/>
        <rFont val="Arial"/>
        <family val="2"/>
      </rPr>
      <t>NO COMPLETION SLIP REQUIRED</t>
    </r>
  </si>
  <si>
    <t>STANDARD Kitchen sink and chrome faucet #RDL 20/31/7 sink double bowl SS</t>
  </si>
  <si>
    <t>Single bowl Wet Bar sink and chrome faucet RSL 20/20/7</t>
  </si>
  <si>
    <t>Delta Ara Roman Tub Faucet T2768</t>
  </si>
  <si>
    <t>Delta Ara Roman Tub Faucet with handheld  T4768</t>
  </si>
  <si>
    <t>Delta Dryden Roman Tub Faucet with Handheld Shower T4751 (Chrome)</t>
  </si>
  <si>
    <t>PLACE ST THOMAS &amp; RATHWELL LANDING</t>
  </si>
  <si>
    <t xml:space="preserve"> R01  - 056, 062, 063</t>
  </si>
  <si>
    <t>1000  SERIES</t>
  </si>
  <si>
    <t>Delta Addison Shower Faucet T17292</t>
  </si>
  <si>
    <t>Delta Dryden Roman Tub Faucet T2751</t>
  </si>
  <si>
    <t>Delta Dryden Roman Tub Faucet with Handheld Shower T4751-RB Venetian Bronze</t>
  </si>
  <si>
    <t>Delta Dryden Vanity Faucet 3551-MPU-DST 8" widespread</t>
  </si>
  <si>
    <t>American Standard Ovalyn undermount 0497-221</t>
  </si>
  <si>
    <t>American Standard Studio Above-Counter Rectangular Sink 0621-001</t>
  </si>
  <si>
    <t>Trinsic</t>
  </si>
  <si>
    <t>Delta Trinsic Single Handle High-Arc Lavatory Faucet 559HA-DST</t>
  </si>
  <si>
    <t>Essa</t>
  </si>
  <si>
    <t>Tesla</t>
  </si>
  <si>
    <t>Delta Tesla Roman Tub Faucet with Handheld Shower T4752</t>
  </si>
  <si>
    <t>American Standard Loft Vessel Sink 0552-001</t>
  </si>
  <si>
    <t>Delta Essa 9113-RB-DST</t>
  </si>
  <si>
    <t>Mandolin</t>
  </si>
  <si>
    <t>Delta Mandolin 15630LF Single hole lavatory faucet</t>
  </si>
  <si>
    <t>Delta Trinsic 9159-DST</t>
  </si>
  <si>
    <t>Delta Essa 9113-AR-DST</t>
  </si>
  <si>
    <t>Marley</t>
  </si>
  <si>
    <t>Delta Marley 986LF-AR Arctic Stainless</t>
  </si>
  <si>
    <t>Delta Linden 4153-RB-DST</t>
  </si>
  <si>
    <t>Delta Essa 9113-DST (Chrome) Single handle pull-down</t>
  </si>
  <si>
    <t xml:space="preserve">4pc Option </t>
  </si>
  <si>
    <t xml:space="preserve">NOTE : </t>
  </si>
  <si>
    <t>804 4pcs OPT</t>
  </si>
  <si>
    <t>805 4pcs OPT</t>
  </si>
  <si>
    <t>810 4pcs OPT</t>
  </si>
  <si>
    <t>ROUGHING &amp; FINISHING</t>
  </si>
  <si>
    <t>815 4pcs OPT</t>
  </si>
  <si>
    <t>800  SERIES UPGRADES</t>
  </si>
  <si>
    <t>825 4pcs OPT</t>
  </si>
  <si>
    <t>830 4pcs OPT</t>
  </si>
  <si>
    <t>870 4pcs OPT</t>
  </si>
  <si>
    <t>** PO REQUIRED **</t>
  </si>
  <si>
    <t>110 4pcs OPT</t>
  </si>
  <si>
    <t>120 4pcs OPT</t>
  </si>
  <si>
    <t>140 4pcs OPT</t>
  </si>
  <si>
    <t>160-2 4pcs OPT</t>
  </si>
  <si>
    <t>170 4pcs OPT</t>
  </si>
  <si>
    <t>Price includes temperature control mixing valve, Water Conduit &amp; Meter, 4"  check valve sanitary sewer, &amp; (1) Drain Heat Recovery Unit</t>
  </si>
  <si>
    <t>Zitta Rondo (AIRN2918CH1)</t>
  </si>
  <si>
    <t>160-2</t>
  </si>
  <si>
    <t>Delta Essa 9113T-AR-DST</t>
  </si>
  <si>
    <t>1010 5pcs OPT</t>
  </si>
  <si>
    <t>1016 5pcs OPT</t>
  </si>
  <si>
    <t>1020 5pcs OPT</t>
  </si>
  <si>
    <t>1026 5pcs OPT</t>
  </si>
  <si>
    <t>1030 5pcs OPT</t>
  </si>
  <si>
    <t>1035 5pcs OPT</t>
  </si>
  <si>
    <t>1046 5pcs OPT</t>
  </si>
  <si>
    <t>1050 5pcs OPT</t>
  </si>
  <si>
    <t>1086 5pcs OPT</t>
  </si>
  <si>
    <t>Extras:</t>
  </si>
  <si>
    <t>3 PC Finished Bathroom with Kohler Sterling tub/shower</t>
  </si>
  <si>
    <t>Electrical &amp; Dryer Venting by others</t>
  </si>
  <si>
    <t>Move Laundry from basement to Main Floor (Wall Box ) does not include Laundry tub</t>
  </si>
  <si>
    <t xml:space="preserve">   or Floor pan</t>
  </si>
  <si>
    <r>
      <t xml:space="preserve">Valve on Fixtures (2 valves per Unit) </t>
    </r>
    <r>
      <rPr>
        <b/>
        <sz val="11"/>
        <rFont val="Arial"/>
        <family val="2"/>
      </rPr>
      <t>price is per fixture</t>
    </r>
    <r>
      <rPr>
        <sz val="11"/>
        <rFont val="Arial"/>
        <family val="2"/>
      </rPr>
      <t xml:space="preserve"> </t>
    </r>
  </si>
  <si>
    <t>Kitchen sink Upgrades</t>
  </si>
  <si>
    <t>Blanco Horizon Silgranite U2 Undermount (8" deep)</t>
  </si>
  <si>
    <t>Blanco Quatrus R15 U super single Apron, stainless steel</t>
  </si>
  <si>
    <t xml:space="preserve">Franke Techna TCX110-29 stainless steel undermount kitchen sink </t>
  </si>
  <si>
    <t>Franke Techna TCX120-29 stainless steel undermount kitchen sink</t>
  </si>
  <si>
    <t>Reginox RDL2031 stainless steel overmount kitchen sink with mirror finished rims</t>
  </si>
  <si>
    <t>Upgrade Standard Kitchen 2031  Stainless Steel double bowl sink to a QSL 2031</t>
  </si>
  <si>
    <t xml:space="preserve">    single bowl sink.</t>
  </si>
  <si>
    <t>Allora</t>
  </si>
  <si>
    <t>Delta Essa 9113T-DST (Chrome) w/Touch20 Single handle pull-down</t>
  </si>
  <si>
    <t>Delta Essa 9113-BL-DST Matte Black</t>
  </si>
  <si>
    <t>Delta Essa 9113T-BL-DST Matte Black w/Touch20</t>
  </si>
  <si>
    <t>Delta Trinsic 4159-DST</t>
  </si>
  <si>
    <t>Delta Trinsic 4159-AR-DST</t>
  </si>
  <si>
    <t>Delta Trinsic 4159-BL-DST</t>
  </si>
  <si>
    <t>Delta Trinsic 9159T-AR-DST Arctic Stainless w/ Touch system</t>
  </si>
  <si>
    <t>Delta Trinsic 9159T-CZ-DST Champagne Bronze w/ Touch system</t>
  </si>
  <si>
    <t>Delta Trinsic 9159-CZ-DST</t>
  </si>
  <si>
    <t>Delta RP-50781 (Chrome)</t>
  </si>
  <si>
    <t>Delta RP-50781-AR (Arctic Stainless)</t>
  </si>
  <si>
    <t>Delta RP-50781-RB (Venetian Bronze)</t>
  </si>
  <si>
    <t>Bathroom sink Upgrades</t>
  </si>
  <si>
    <t>American Standard Boxe Undermount sink   315000</t>
  </si>
  <si>
    <t>Separate Telephone shower on roman tub( Delta T-4716 ) in lieu of STD. T2705/H20</t>
  </si>
  <si>
    <t>Delta Ara Roman Tub Faucet T2768 w/ Channel spout</t>
  </si>
  <si>
    <t>Delta Ara Roman Tub Faucet with handheld  T4768 w/ Channel spout</t>
  </si>
  <si>
    <t>Delta Ara Shower only faucet T14267-H20-R10000-UNBX   4" raincan</t>
  </si>
  <si>
    <t>Delta Ara Shower only faucet T14267-H20-R10000-UNBX   6" raincan</t>
  </si>
  <si>
    <t>Delta Ara Shower only faucet T14267-H20-SS-R10000-UNBX   4" raincan</t>
  </si>
  <si>
    <t>Delta Ara Shower only faucet T14267-H20-SS-R10000-UNBX   6" raincan</t>
  </si>
  <si>
    <t>Delta Ara Shower only faucet T14267-H20-BL-R10000-UNBX   6" raincan</t>
  </si>
  <si>
    <t>Delta Ara Shower only faucet T17267 (with H20)   6" raincan</t>
  </si>
  <si>
    <t>Delta Ara Shower only faucet T17267-BL (with H20)   6" raincan</t>
  </si>
  <si>
    <t>Delta Ara Shower only faucet T17267-SS (with H20)   6" raincan</t>
  </si>
  <si>
    <t>Delta Ara Tub &amp; Shower Faucet T14467-H20-R10000-UNBX   4" raincan</t>
  </si>
  <si>
    <t>Delta Ara Tub &amp; Shower Faucet T14467-H20-SS-R10000-UNBX   4" raincan</t>
  </si>
  <si>
    <t>Delta Ara Tub &amp; Shower Faucet T17467-H20-R10000-UNBX   6" raincan</t>
  </si>
  <si>
    <t>Delta Ara Tub &amp; Shower Faucet T17467-H20-BL-R10000-UNBX   6" raincan</t>
  </si>
  <si>
    <t>Delta Ara Tub &amp; Shower Faucet T17467-H20-SS-R10000-UNBX   6" raincan</t>
  </si>
  <si>
    <t>Delta 3 setting diverter rough in R11000+3 setting diverter trim T11851+Single setting</t>
  </si>
  <si>
    <t xml:space="preserve">     h2okinetic handshower with slide bar 51567+Wall elbow 50570</t>
  </si>
  <si>
    <t>Delta 3 setting diverter rough in R11000+3 setting diverter trim T11853+Single setting</t>
  </si>
  <si>
    <t xml:space="preserve">     handshower with slide bar 57530+Wall elbow 50570</t>
  </si>
  <si>
    <t>Delta Tesla Shower only Faucet T14252</t>
  </si>
  <si>
    <t>Delta Tesla Tub &amp; Shower Faucet T14452</t>
  </si>
  <si>
    <t>Delta Trinsic Single Handle High-Arc Lavatory Faucet 559HA-BL-DST</t>
  </si>
  <si>
    <t>Delta Trinsic Single Handle High-Arc Lavatory Faucet 559HA-SS-DST</t>
  </si>
  <si>
    <t>Delta Trinsic Single Handle High-Arc Lavatory Faucet 559HA-CZ-DST</t>
  </si>
  <si>
    <t>Delta Trinsic Single Handle Lavatory Faucet w/Metal Pop-up 559LF-MPU</t>
  </si>
  <si>
    <t>Delta Trinsic Roman Tub Faucet T2759</t>
  </si>
  <si>
    <t>Delta Trinsic Roman Tub Faucet T2759-BL</t>
  </si>
  <si>
    <t>Delta Trinsic Roman Tub Faucet T2759-SS</t>
  </si>
  <si>
    <t>Delta Trinsic Roman Tub Faucet T2759-CZ</t>
  </si>
  <si>
    <t>Delta Trinsic Shower only Faucet T14259 (with H20 - 6" raincan)</t>
  </si>
  <si>
    <t>Delta Trinsic Shower only Faucet T14259-BL (with H20 - 6" raincan)</t>
  </si>
  <si>
    <t>Delta Trinsic Shower only Faucet T14259-SS (with H20 - 6" raincan)</t>
  </si>
  <si>
    <t>Delta Trinsic Shower only Faucet T14259-CZ (with H20 - 6" raincan)</t>
  </si>
  <si>
    <t>Delta Trinsic Shower only Faucet T17259 (with H20 - 6" raincan)</t>
  </si>
  <si>
    <t>Delta Trinsic Shower only Faucet T17259-BL (with H20 - 6" raincan)</t>
  </si>
  <si>
    <t>Delta Trinsic Shower only Faucet T17259-SS (with H20 - 6" raincan)</t>
  </si>
  <si>
    <t>Delta Trinsic Shower only Faucet T17259-CZ (with H20 - 6" raincan)</t>
  </si>
  <si>
    <t>Delta Trinsic Tub &amp; Shower Faucet T14459 (with H20 - 6" raincan)</t>
  </si>
  <si>
    <t>Delta Trinsic Tub &amp; Shower Faucet T14459-BL (with H20 - 6" raincan)</t>
  </si>
  <si>
    <t>Delta Trinsic Tub &amp; Shower Faucet T14459-SS (with H20 - 6" raincan)</t>
  </si>
  <si>
    <t>Delta Trinsic Tub &amp; Shower Faucet T14459-CZ (with H20 - 6" raincan)</t>
  </si>
  <si>
    <t>Delta Trinsic Tub &amp; Shower Faucet T17459 (with H20 - 6" raincan)</t>
  </si>
  <si>
    <t>Delta Trinsic Tub &amp; Shower Faucet T17459-BL (with H20 - 6" raincan)</t>
  </si>
  <si>
    <t>Delta Trinsic Tub &amp; Shower Faucet T17459-SS (with H20 - 6" raincan)</t>
  </si>
  <si>
    <t>Delta Trinsic Tub &amp; Shower Faucet T17459-CZ (with H20 - 6" raincan)</t>
  </si>
  <si>
    <t>Delta Vero Tub &amp; Shower Faucet T17453 R10000-UNBX</t>
  </si>
  <si>
    <t>Shower Upgrades</t>
  </si>
  <si>
    <t>Price for 4' x 3' Mirolin Melrose 4 Acrylic Shower c/w seat or no seat  (No top)</t>
  </si>
  <si>
    <t>Price for 5' x 3' Mirolin Melrose 5 Acrylic Shower c/w seat or no seat  (No top)</t>
  </si>
  <si>
    <t>Tub Upgrades</t>
  </si>
  <si>
    <t>Upgrade Neptune Albana with integrated skirt and tiling flange (alcove tub)</t>
  </si>
  <si>
    <t>Upgrade Neptune Astica with integrated skirt and tiling flange (alcove tub)</t>
  </si>
  <si>
    <t>Upgrade Neptune Pia with integrated skirt and tiling flange (alcove tub)</t>
  </si>
  <si>
    <t>Upgrade Neptune Velona 3260 Soaker Tub to Whirlpool  (E15.16812.000030)</t>
  </si>
  <si>
    <t>Upgrade Neptune Velona 3260 Soaker Tub to Airpool  (E15.16812.000010)</t>
  </si>
  <si>
    <t xml:space="preserve">Upgrade Neptune Velona 3260 Soaker Tub to Airpool/Whirlpool  (E15.16812.000031) </t>
  </si>
  <si>
    <t>Upgrade Neptune Velona 3266 Soaker Tub to Whirlpool  (E15.16822.000030)</t>
  </si>
  <si>
    <t>Upgrade Neptune Velona 3266 Soaker Tub to Airpool  (E15.16822.000010)</t>
  </si>
  <si>
    <t>Upgrade Neptune Velona 3266 Soaker Tub to Airpool/Whirlpool  (E15.16822.000031)</t>
  </si>
  <si>
    <t xml:space="preserve">   (Builders standard tub and shower contol with tub spout)</t>
  </si>
  <si>
    <t>It can be raised to 7'0'' above sub floor provided there is no drop ceiling above shower or tub</t>
  </si>
  <si>
    <t>as per Yvon at Rivard no charge, but Valecraft Change fee is applicable shower controls remain at standard height.</t>
  </si>
  <si>
    <t>SHOWER DOORS</t>
  </si>
  <si>
    <t>Standard credit for Contrac Toilet</t>
  </si>
  <si>
    <t>Upgrade to American Standard Champion Pro w/ Soft close seat 211 CA-004</t>
  </si>
  <si>
    <t>5023 100 Cadet Bidet complete with # 5281 faucet fixture mounted controls</t>
  </si>
  <si>
    <t>Shower Seat Upgrades</t>
  </si>
  <si>
    <t>NICHE Upgrades</t>
  </si>
  <si>
    <t>SS = Stainless Steel</t>
  </si>
  <si>
    <t>SSP = Stainless Steel Polished</t>
  </si>
  <si>
    <t>Zitta Niche 6"x12"   SS AN06120302</t>
  </si>
  <si>
    <t>Zitta Niche 6"x12"   SSP AN06120304</t>
  </si>
  <si>
    <t>Zitta Niche 12"x12"x3"   SS AN12120302</t>
  </si>
  <si>
    <t>Zitta Niche 12"x12"x3"   SSP AN12120304</t>
  </si>
  <si>
    <t>Zitta Niche 16"x12"x3"   SS AN16120302</t>
  </si>
  <si>
    <t>Zitta Niche 16"x12"x3"   SSP AN16120304</t>
  </si>
  <si>
    <t>Zitta Niche 12"x24"x3"   SS AN12240302</t>
  </si>
  <si>
    <t>Zitta Niche 12"x24"x3"   SSP AN12240304</t>
  </si>
  <si>
    <t>Zitta Niche 24"x12"x3"   SS AN24120312</t>
  </si>
  <si>
    <t>Zitta Niche 24"x12"x3"   SSP AN24120314</t>
  </si>
  <si>
    <t>Zitta Niche 36"x8"x3"   SS AN36080322</t>
  </si>
  <si>
    <t>Zitta Niche 36"x8"x3"   SSP AN36080324</t>
  </si>
  <si>
    <t>Zitta Niche 48"x12"x3"   SS AN48120302</t>
  </si>
  <si>
    <t>Zitta Niche 48"x12"x3"   SSP AN48120304</t>
  </si>
  <si>
    <t>ALL MAAX</t>
  </si>
  <si>
    <t>3 X 3 SHOWERS</t>
  </si>
  <si>
    <t>CLEAR</t>
  </si>
  <si>
    <t>136635-900-084</t>
  </si>
  <si>
    <t xml:space="preserve">KAMELEON 43"-47" CLEAR/CHROME SC </t>
  </si>
  <si>
    <t>134663-900-084</t>
  </si>
  <si>
    <t xml:space="preserve">   SHOWER DOOR  (STD Towel Bar)</t>
  </si>
  <si>
    <t>134663-900-084 + OPT20246</t>
  </si>
  <si>
    <t xml:space="preserve">   SHOWER DOOR  (T-round Towel Bar)</t>
  </si>
  <si>
    <t>134663-900-084 + OPT20248</t>
  </si>
  <si>
    <t xml:space="preserve">   SHOWER DOOR  (Square Towel Bar)</t>
  </si>
  <si>
    <t xml:space="preserve">KAMELEON 43"-47" CLEAR/Brushed Nickel SC </t>
  </si>
  <si>
    <t>134663-900-305</t>
  </si>
  <si>
    <t>134663-900-305 + OPT20246</t>
  </si>
  <si>
    <t>134663-900-305 + OPT20248</t>
  </si>
  <si>
    <t>HALO 4' Shower Door Clear/Chrome</t>
  </si>
  <si>
    <t>138996-900-084</t>
  </si>
  <si>
    <t>HALO 4' Shower Door Clear/Brushed Nickel</t>
  </si>
  <si>
    <t>138996-900-305</t>
  </si>
  <si>
    <t>KAMELEON 55"-59" CLEAR/CHROME SC</t>
  </si>
  <si>
    <t>134665-900-084</t>
  </si>
  <si>
    <t>134665-900-084 + OPT20246</t>
  </si>
  <si>
    <t>134665-900-084 + OPT20248</t>
  </si>
  <si>
    <t xml:space="preserve">KAMELEON 55"-59" CLEAR/Brushed Nickel SC </t>
  </si>
  <si>
    <t>134665-900-305</t>
  </si>
  <si>
    <t>134665-900-305 + OPT20246</t>
  </si>
  <si>
    <t>134665-900-305 + OPT20248</t>
  </si>
  <si>
    <t xml:space="preserve">HALO 5' Sliding Door Chrome/Clear </t>
  </si>
  <si>
    <t>TO ADD AS AN UPGRADE</t>
  </si>
  <si>
    <t>Mirolin Melrose 4 acrylic shower 1pc w/BD44PS (Clear By-pass Door) with or without seat</t>
  </si>
  <si>
    <t xml:space="preserve">   (install of Door included)</t>
  </si>
  <si>
    <t>Mirolin Melrose 5 acrylic shower 1pc w/BD56PS (Clear By-pass Door) with or without seat</t>
  </si>
  <si>
    <t xml:space="preserve">          </t>
  </si>
  <si>
    <r>
      <rPr>
        <sz val="12"/>
        <rFont val="Arial"/>
        <family val="2"/>
      </rPr>
      <t xml:space="preserve"> TERMS OF PAYMENT:    </t>
    </r>
    <r>
      <rPr>
        <sz val="12"/>
        <rFont val="Times New Roman"/>
        <family val="1"/>
      </rPr>
      <t xml:space="preserve">                                         </t>
    </r>
    <r>
      <rPr>
        <b/>
        <u/>
        <sz val="12"/>
        <rFont val="Times New Roman"/>
        <family val="1"/>
      </rPr>
      <t xml:space="preserve"> 30</t>
    </r>
  </si>
  <si>
    <t>ALL SITES</t>
  </si>
  <si>
    <t>ALL SERIES</t>
  </si>
  <si>
    <t>Kitchen Faucets</t>
  </si>
  <si>
    <t xml:space="preserve">Studio </t>
  </si>
  <si>
    <t>Boxe</t>
  </si>
  <si>
    <t>Loft</t>
  </si>
  <si>
    <t>Morning</t>
  </si>
  <si>
    <t>Studio Carre</t>
  </si>
  <si>
    <t>Ovalyn</t>
  </si>
  <si>
    <t>Boulevard</t>
  </si>
  <si>
    <t>Bathroom Faucet Upgrades</t>
  </si>
  <si>
    <t>Bathroom Faucet Upgrades Continued</t>
  </si>
  <si>
    <t>Zitta Wall Shower seat White (AS00151)</t>
  </si>
  <si>
    <t>Zitta Wall Shower seat Black (AS00157)</t>
  </si>
  <si>
    <t>Ice maker water line Connection to Fridge</t>
  </si>
  <si>
    <t>Delta Ara Tub &amp; Shower Faucet T14467-H20-BL-R10000-UNBX   4" raincan</t>
  </si>
  <si>
    <t>Delta Trinsic Single Hand Vessel Sink Faucet 759-DST</t>
  </si>
  <si>
    <t>Classic</t>
  </si>
  <si>
    <t>Delta Linden 4153-AR-DST</t>
  </si>
  <si>
    <t>RATHWELL LANDING</t>
  </si>
  <si>
    <t xml:space="preserve"> R01 - 056</t>
  </si>
  <si>
    <t>RATHWELL LANDING &amp; DEERFIELD VILLAGE 2</t>
  </si>
  <si>
    <t xml:space="preserve"> R01 - 056, 042</t>
  </si>
  <si>
    <t>105 3 BED</t>
  </si>
  <si>
    <t>105 2 BED</t>
  </si>
  <si>
    <t>Neptune Velona Soaker Tub 60x32 &amp; Delta Roman Taps, 4836 Base with Kameleon Soft Close Shower Door</t>
  </si>
  <si>
    <t>DEERFIELD VILLAGE 2</t>
  </si>
  <si>
    <t xml:space="preserve"> R01 - 042</t>
  </si>
  <si>
    <t>105 3BED &amp; 4PC</t>
  </si>
  <si>
    <t>6032 Base with Kameleon Soft Close Shower Door and Additional Sink</t>
  </si>
  <si>
    <t>130 4pcs OPT 1</t>
  </si>
  <si>
    <t>130 4pcs OPT 2</t>
  </si>
  <si>
    <t>Neptune Velona Soaker Tub 60x32 &amp; Delta Roman Taps, 6032 Base with Kameleon Soft Close Shower Door</t>
  </si>
  <si>
    <t>160-2 5pcs OPT</t>
  </si>
  <si>
    <t>Neptune Velona Soaker Tub 60x32 &amp; Delta Roman Taps, 4836 Base with Kameleon Soft Close Shower Door &amp; Additional Sink</t>
  </si>
  <si>
    <t>801 4pcs OPT</t>
  </si>
  <si>
    <t>805 5pcs OPT</t>
  </si>
  <si>
    <t xml:space="preserve">Neptune Velona Soaker Tub 60x32 &amp; Delta Roman Taps, 6032 Base w/ Kameleon Soft Close Shower Door &amp; Additional Sink </t>
  </si>
  <si>
    <t>810 5pcs OPT</t>
  </si>
  <si>
    <t>815 5pcs OPT</t>
  </si>
  <si>
    <t>830 5pcs OPT</t>
  </si>
  <si>
    <t>870 5pcs OPT</t>
  </si>
  <si>
    <t>1016 LOFT</t>
  </si>
  <si>
    <t>1010 4pcs OPT</t>
  </si>
  <si>
    <t xml:space="preserve">Neptune Velona Soaker Tub 66x32 &amp; Delta Roman Taps, 6032 Base w/ Kameleon Soft Close Shower Door &amp; Additional Sink </t>
  </si>
  <si>
    <t>1015 4pcs OPT</t>
  </si>
  <si>
    <t>1016 LOFT 5pcs OPT</t>
  </si>
  <si>
    <t>1026 4pcs OPT</t>
  </si>
  <si>
    <t>1030 4pcs Main</t>
  </si>
  <si>
    <t>Additional Sink</t>
  </si>
  <si>
    <t>1035 4pcs Main</t>
  </si>
  <si>
    <t>1046 4pcs OPT</t>
  </si>
  <si>
    <t>1046 2nd Flr Laundry</t>
  </si>
  <si>
    <t>1086 4pcs OPT</t>
  </si>
  <si>
    <t>HALO 5' Sliding Door Brushed Nickel/Clear</t>
  </si>
  <si>
    <t>138997-900-305</t>
  </si>
  <si>
    <t xml:space="preserve">Builder Initials: </t>
  </si>
  <si>
    <t xml:space="preserve">FOR 4836 SHOWER ENCLOSURES (includes shower base) in lieu of 4' Base and Kameleon Door </t>
  </si>
  <si>
    <t>INSTALLATION INCLUDED</t>
  </si>
  <si>
    <t>HALO 4' (Chrome) incl Mirolin 4' x 36" base</t>
  </si>
  <si>
    <t>HALO 4' (Brushed Nickel) incl Mirolin 4' x 36" base</t>
  </si>
  <si>
    <t>FOR 6036 SHOWER ENCLOSURES (includes shower base) in lieu of 5' Base and Kameleon Door</t>
  </si>
  <si>
    <t>HALO 5' (Chrome) incl Mirolin 5' x 32" base</t>
  </si>
  <si>
    <t>HALO 5' (Brushed Nickel) incl Mirolin 5' x 32" base</t>
  </si>
  <si>
    <t xml:space="preserve">Three-piece rough-in (Standard in Basements) </t>
  </si>
  <si>
    <t>Rough-ins, Shut-offs, Connections</t>
  </si>
  <si>
    <t>Blanco Horizon Silgranite 210 Topmount (8" deep)</t>
  </si>
  <si>
    <t xml:space="preserve">Blanco Essential 1 1/2 Bowl 27" X 20" X 8" DROP-IN STAINLESS STEEL SINK #401003 Available as single hole (401 001), 3 hole (401 003)or 4 hole (401 004) </t>
  </si>
  <si>
    <t xml:space="preserve">Reginox ND1831UA/9 stainless steel undermount kitchen sink (Bonus Sink) </t>
  </si>
  <si>
    <t>Delta Allora 989-AR-DST ( Artic Stainless ) Single Handle Pull Down ( 1 Hole )</t>
  </si>
  <si>
    <t>Delta Trinsic 9159-BL-DST Matte Black</t>
  </si>
  <si>
    <t>Delta Trinsic 9159-BL-DST Matte Black w/Touch20</t>
  </si>
  <si>
    <t>Delta Trinsic Pro 9659-DST</t>
  </si>
  <si>
    <t>Delta Trinsic Pro 9659-AR-DST</t>
  </si>
  <si>
    <t xml:space="preserve">Delta Marley 986LF (Bonus Faucet) </t>
  </si>
  <si>
    <t>Soap Dispensers</t>
  </si>
  <si>
    <t xml:space="preserve">Contrac Connor 17" Oval Undermount Sink 4210 CFY, Soft White (Bonus Sink) </t>
  </si>
  <si>
    <t>American Standard Studio Drop-In 8" sink 0643-008</t>
  </si>
  <si>
    <t>American Standard Studio Top Mount sink center hole   643001</t>
  </si>
  <si>
    <t>American Standard Boxe above counter 0504-001 &amp; 0504-008</t>
  </si>
  <si>
    <t>American Standard Morning Sink #0670-000</t>
  </si>
  <si>
    <t>Delta Addison 4" Centerset Faucet 2592-MPU-DST</t>
  </si>
  <si>
    <t>Delta Addison 4" Centerset Faucet 2592-SSMPU-DST</t>
  </si>
  <si>
    <t>Delta Addison Tub &amp; Shower Faucet T17492 R10000-UNBX</t>
  </si>
  <si>
    <t>586LF-MPU ( Chrome) 1 hole lav faucet</t>
  </si>
  <si>
    <t xml:space="preserve">Delta Classic Single Handle Lavatory Faucet 583LF-WF, Chrome (Bonus Faucet) </t>
  </si>
  <si>
    <t>Delta Ara 568LF-MPU (Chrome) 1 hole lav faucet w/ Channel spout</t>
  </si>
  <si>
    <t>Delta Ara 568LF-BLMPU (Matte Black) 1 hole lav faucet w/ Channel spout</t>
  </si>
  <si>
    <t>Delta Ara 568LF-SSMPU (Brilliance Stainless) 1 hole lav faucet w/ Channel spout</t>
  </si>
  <si>
    <t>Delta Ara 3567-MPU-DST (Chrome) 8" o.c. 3 hole lav faucet</t>
  </si>
  <si>
    <t>Delta Ara 3567-BLMPU-DST (Matte Black) 8" o.c. 3 hole lav faucet</t>
  </si>
  <si>
    <t>Delta Ara 3567-SSMPU-DST (Brilliance Stainless) 8" o.c. 3 hole lav faucet</t>
  </si>
  <si>
    <t>Delta Ara 3568LF-MPU (Chrome) 8" o.c. 3 hole lav faucet w/ Channel spout</t>
  </si>
  <si>
    <t>Delta Tesla Lavatory Faucet 552LF-LPU</t>
  </si>
  <si>
    <t>Delta Tesla Lavatory Faucet 552LF-SSLPU</t>
  </si>
  <si>
    <t>Delta Tesla 4" Lavatory Faucet 2552MPU-DST Centerset</t>
  </si>
  <si>
    <t>Delta Tesla 8" Lavatory Faucet 2552MPU-DST Widespread</t>
  </si>
  <si>
    <t>Delta Tesla Roman Tub Faucet T2752</t>
  </si>
  <si>
    <t>Delta Trinsic Roman Tub Faucet with Handheld T4759</t>
  </si>
  <si>
    <t>Delta Dryden 2551-SSMPU-DST ( Brillance stainless) 4" centreset</t>
  </si>
  <si>
    <t>Delta Dryden Roman Tub Faucet T2751-SS</t>
  </si>
  <si>
    <t>Delta Dryden Roman Tub Faucet T2751-RB</t>
  </si>
  <si>
    <t>Delta Dryden Shower Faucet T17251-WE</t>
  </si>
  <si>
    <t>Delta Dryden Shower Faucet T17251-RB-WE</t>
  </si>
  <si>
    <t>Delta Dryden Tub &amp; Shower Faucet T17451-WE</t>
  </si>
  <si>
    <t>Delta Dryden Tub &amp; Shower Faucet T17451-RB-WE Venetian Bronze</t>
  </si>
  <si>
    <t>Credit for standard Neptune Juna Bathtub 6030</t>
  </si>
  <si>
    <t>Neptune Juna 6030</t>
  </si>
  <si>
    <t>MAAX Freestanding Bathtub JAZZ 6636 Acrylic Center Drain White -105359W</t>
  </si>
  <si>
    <t>MAAX Freestanding Bathtub SERENADE F Acrylic Center Drain White -105516W</t>
  </si>
  <si>
    <t>MAAX Freestanding Bathtub Brioso 66x36 -373778 (model #103 903)</t>
  </si>
  <si>
    <t>MAAX Freestanding Bathtub Optik Tub 6636F (model #105 742)</t>
  </si>
  <si>
    <t>MAAX Exhibit 6030 IFS (60x30x18) (alcove bathtub)</t>
  </si>
  <si>
    <t>MAAX Rubix 6030 (60x30x18) (alcove bathtub)</t>
  </si>
  <si>
    <t xml:space="preserve">American Standard Studio 2-pc toilet Elongated 2794-104 w/ Seat </t>
  </si>
  <si>
    <t xml:space="preserve">American Standard Studio 2-pc toilet Elongated Dual Flush 2794-204 w/ Soft Close Seat </t>
  </si>
  <si>
    <t>American Standard Studio w/ closed trap 2795 104 &amp; Soft Close Seat (R Front)</t>
  </si>
  <si>
    <t>American Standard Boulevard 1-pc toilet with seat #2891-128  (Right Height)</t>
  </si>
  <si>
    <t>American Standard Fairfield 1pc-toilet w/ soft close seat 2862 016</t>
  </si>
  <si>
    <r>
      <t xml:space="preserve">Mirolin 4x3 shower base only </t>
    </r>
    <r>
      <rPr>
        <b/>
        <sz val="11"/>
        <rFont val="Arial"/>
        <family val="2"/>
      </rPr>
      <t xml:space="preserve">SB4836 </t>
    </r>
    <r>
      <rPr>
        <sz val="10"/>
        <rFont val="Arial"/>
        <family val="2"/>
      </rPr>
      <t>(Ceramic tiles and Glass enclosure extra)</t>
    </r>
  </si>
  <si>
    <r>
      <t>Mirolin 5x3 shower base only</t>
    </r>
    <r>
      <rPr>
        <b/>
        <sz val="11"/>
        <rFont val="Arial"/>
        <family val="2"/>
      </rPr>
      <t xml:space="preserve"> SB6036 </t>
    </r>
    <r>
      <rPr>
        <sz val="10"/>
        <rFont val="Arial"/>
        <family val="2"/>
      </rPr>
      <t>(Ceramic tiles and Glass enclosure extra)</t>
    </r>
  </si>
  <si>
    <t>April 1, 2020 to March 31, 2021</t>
  </si>
  <si>
    <r>
      <t>SERVICE</t>
    </r>
    <r>
      <rPr>
        <sz val="10"/>
        <rFont val="Times New Roman"/>
        <family val="1"/>
      </rPr>
      <t xml:space="preserve"> :  Hourly rate for repairs and authorized service outside of contractual obligations is =  $  /Hr.</t>
    </r>
  </si>
  <si>
    <t>Builder Initials:</t>
  </si>
  <si>
    <t>ONE</t>
  </si>
  <si>
    <t>TWO</t>
  </si>
  <si>
    <t>THREE</t>
  </si>
  <si>
    <t>FOUR</t>
  </si>
  <si>
    <t xml:space="preserve">Water </t>
  </si>
  <si>
    <t>with HST</t>
  </si>
  <si>
    <t>Items 1  to  5</t>
  </si>
  <si>
    <t xml:space="preserve">This price includes manifold at supply room for 1" supply to distribute to 4 - 3/4" supplies to the units </t>
  </si>
  <si>
    <t xml:space="preserve">This price includes plumbing works from tankless hot water tank to air handler </t>
  </si>
  <si>
    <t>5000 Series</t>
  </si>
  <si>
    <t>Faucets with different finishes include overflows and drains in matching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</si>
</sst>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0_)"/>
    <numFmt numFmtId="169" formatCode="[$-409]mmmm\ d\,\ yyyy;@"/>
  </numFmts>
  <fonts count="73">
    <font>
      <sz val="12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0"/>
      <name val="Times New Roman"/>
      <family val="1"/>
    </font>
    <font>
      <u/>
      <sz val="12"/>
      <name val="Arial"/>
      <family val="2"/>
    </font>
    <font>
      <b/>
      <u/>
      <sz val="12"/>
      <name val="Times New Roman"/>
      <family val="1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P-AVGARD"/>
    </font>
    <font>
      <b/>
      <u/>
      <sz val="10"/>
      <name val="P-CHNCRY"/>
    </font>
    <font>
      <b/>
      <sz val="12"/>
      <name val="Arial"/>
      <family val="2"/>
    </font>
    <font>
      <b/>
      <sz val="12"/>
      <name val="Arial"/>
      <family val="2"/>
    </font>
    <font>
      <sz val="11"/>
      <name val="P-CHNCRY"/>
    </font>
    <font>
      <sz val="9"/>
      <name val="P-AVGARD"/>
    </font>
    <font>
      <sz val="10"/>
      <name val="Arial"/>
      <family val="2"/>
    </font>
    <font>
      <i/>
      <sz val="10"/>
      <name val="P-AVGARD"/>
    </font>
    <font>
      <b/>
      <sz val="11"/>
      <name val="P-CHNCRY"/>
    </font>
    <font>
      <sz val="1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9"/>
      <name val="P-CHNCRY"/>
    </font>
    <font>
      <sz val="12"/>
      <name val="Arial"/>
      <family val="2"/>
    </font>
    <font>
      <b/>
      <u/>
      <sz val="11"/>
      <name val="Arial"/>
      <family val="2"/>
    </font>
    <font>
      <b/>
      <sz val="11"/>
      <name val="Helvetica"/>
      <family val="2"/>
    </font>
    <font>
      <sz val="11"/>
      <name val="Helvetica"/>
      <family val="2"/>
    </font>
    <font>
      <sz val="11"/>
      <name val="Helv"/>
    </font>
    <font>
      <sz val="12"/>
      <name val="Helvetica"/>
      <family val="2"/>
    </font>
    <font>
      <sz val="11"/>
      <color rgb="FF0070C0"/>
      <name val="Helvetica"/>
      <family val="2"/>
    </font>
    <font>
      <b/>
      <sz val="11"/>
      <color rgb="FF0070C0"/>
      <name val="Helvetica"/>
      <family val="2"/>
    </font>
    <font>
      <sz val="12"/>
      <color indexed="8"/>
      <name val="Helvetica"/>
      <family val="2"/>
    </font>
    <font>
      <b/>
      <sz val="12"/>
      <name val="Helvetica"/>
      <family val="2"/>
    </font>
    <font>
      <sz val="11"/>
      <color theme="1"/>
      <name val="Helvetica"/>
      <family val="2"/>
    </font>
    <font>
      <sz val="11"/>
      <color indexed="10"/>
      <name val="Arial"/>
      <family val="2"/>
    </font>
    <font>
      <sz val="11"/>
      <color indexed="8"/>
      <name val="Helvetica"/>
      <family val="2"/>
    </font>
    <font>
      <sz val="12"/>
      <color theme="1"/>
      <name val="Helvetica"/>
      <family val="2"/>
    </font>
    <font>
      <sz val="12"/>
      <color indexed="10"/>
      <name val="Helvetica"/>
      <family val="2"/>
    </font>
    <font>
      <b/>
      <sz val="12"/>
      <color indexed="10"/>
      <name val="Helvetica"/>
      <family val="2"/>
    </font>
    <font>
      <b/>
      <u/>
      <sz val="12"/>
      <name val="Arial"/>
      <family val="2"/>
    </font>
    <font>
      <b/>
      <sz val="11"/>
      <color indexed="10"/>
      <name val="Arial"/>
      <family val="2"/>
    </font>
    <font>
      <sz val="11"/>
      <color indexed="12"/>
      <name val="Helvetica"/>
      <family val="2"/>
    </font>
    <font>
      <sz val="12"/>
      <color rgb="FFFF0000"/>
      <name val="Helvetica"/>
      <family val="2"/>
    </font>
    <font>
      <b/>
      <sz val="12"/>
      <color rgb="FFFF0000"/>
      <name val="Helvetica"/>
      <family val="2"/>
    </font>
    <font>
      <b/>
      <sz val="11"/>
      <color rgb="FFFF0000"/>
      <name val="Helvetica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4"/>
      <name val="P-CHNCRY"/>
    </font>
    <font>
      <i/>
      <sz val="12"/>
      <name val="Arial"/>
      <family val="2"/>
    </font>
    <font>
      <b/>
      <sz val="8"/>
      <name val="P-CHNCRY"/>
    </font>
    <font>
      <b/>
      <i/>
      <sz val="9"/>
      <name val="P-CHNCRY"/>
    </font>
    <font>
      <i/>
      <sz val="9"/>
      <name val="P-CHNCRY"/>
    </font>
    <font>
      <b/>
      <sz val="9"/>
      <name val="P-CHNCRY"/>
    </font>
    <font>
      <b/>
      <sz val="11"/>
      <name val="Times New Roman"/>
      <family val="1"/>
    </font>
    <font>
      <b/>
      <u/>
      <sz val="14"/>
      <name val="Times New Roman"/>
      <family val="1"/>
    </font>
    <font>
      <i/>
      <sz val="11"/>
      <name val="P-AVGARD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8"/>
      </patternFill>
    </fill>
  </fills>
  <borders count="163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</cellStyleXfs>
  <cellXfs count="913">
    <xf numFmtId="0" fontId="0" fillId="0" borderId="0" xfId="0"/>
    <xf numFmtId="0" fontId="8" fillId="0" borderId="1" xfId="0" applyFont="1" applyBorder="1" applyProtection="1"/>
    <xf numFmtId="0" fontId="7" fillId="2" borderId="2" xfId="0" applyFont="1" applyFill="1" applyBorder="1" applyProtection="1"/>
    <xf numFmtId="165" fontId="7" fillId="0" borderId="1" xfId="0" applyNumberFormat="1" applyFont="1" applyBorder="1" applyProtection="1"/>
    <xf numFmtId="0" fontId="7" fillId="2" borderId="3" xfId="0" applyFont="1" applyFill="1" applyBorder="1" applyProtection="1"/>
    <xf numFmtId="165" fontId="7" fillId="0" borderId="4" xfId="0" applyNumberFormat="1" applyFont="1" applyBorder="1" applyProtection="1"/>
    <xf numFmtId="0" fontId="8" fillId="0" borderId="5" xfId="0" applyFont="1" applyBorder="1" applyProtection="1"/>
    <xf numFmtId="0" fontId="7" fillId="2" borderId="6" xfId="0" applyFont="1" applyFill="1" applyBorder="1" applyProtection="1"/>
    <xf numFmtId="165" fontId="7" fillId="0" borderId="5" xfId="0" applyNumberFormat="1" applyFont="1" applyBorder="1" applyProtection="1"/>
    <xf numFmtId="165" fontId="7" fillId="0" borderId="7" xfId="0" applyNumberFormat="1" applyFont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9" fontId="11" fillId="0" borderId="7" xfId="0" applyNumberFormat="1" applyFont="1" applyBorder="1" applyAlignment="1" applyProtection="1">
      <alignment horizontal="center"/>
    </xf>
    <xf numFmtId="165" fontId="17" fillId="0" borderId="7" xfId="0" applyNumberFormat="1" applyFont="1" applyBorder="1" applyAlignment="1" applyProtection="1">
      <alignment horizontal="center"/>
    </xf>
    <xf numFmtId="165" fontId="17" fillId="0" borderId="1" xfId="0" applyNumberFormat="1" applyFont="1" applyBorder="1" applyProtection="1"/>
    <xf numFmtId="165" fontId="17" fillId="0" borderId="12" xfId="0" applyNumberFormat="1" applyFont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0" fillId="3" borderId="0" xfId="0" applyFill="1" applyBorder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5" fillId="3" borderId="16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16" xfId="0" applyFont="1" applyFill="1" applyBorder="1" applyProtection="1"/>
    <xf numFmtId="0" fontId="0" fillId="3" borderId="17" xfId="0" applyFill="1" applyBorder="1" applyProtection="1"/>
    <xf numFmtId="0" fontId="0" fillId="3" borderId="18" xfId="0" applyFill="1" applyBorder="1" applyAlignment="1" applyProtection="1">
      <alignment horizontal="center"/>
    </xf>
    <xf numFmtId="0" fontId="0" fillId="3" borderId="18" xfId="0" applyFill="1" applyBorder="1" applyProtection="1"/>
    <xf numFmtId="0" fontId="0" fillId="3" borderId="19" xfId="0" applyFill="1" applyBorder="1" applyProtection="1"/>
    <xf numFmtId="0" fontId="0" fillId="3" borderId="20" xfId="0" applyFill="1" applyBorder="1" applyProtection="1"/>
    <xf numFmtId="0" fontId="4" fillId="3" borderId="20" xfId="0" applyFont="1" applyFill="1" applyBorder="1" applyProtection="1"/>
    <xf numFmtId="0" fontId="4" fillId="3" borderId="22" xfId="0" applyFont="1" applyFill="1" applyBorder="1" applyProtection="1"/>
    <xf numFmtId="0" fontId="0" fillId="3" borderId="23" xfId="0" applyFill="1" applyBorder="1" applyProtection="1"/>
    <xf numFmtId="0" fontId="7" fillId="0" borderId="24" xfId="0" applyFont="1" applyBorder="1" applyProtection="1"/>
    <xf numFmtId="0" fontId="7" fillId="0" borderId="25" xfId="0" applyFont="1" applyBorder="1" applyAlignment="1" applyProtection="1">
      <alignment horizontal="center"/>
    </xf>
    <xf numFmtId="0" fontId="8" fillId="0" borderId="26" xfId="0" applyFont="1" applyBorder="1" applyProtection="1"/>
    <xf numFmtId="0" fontId="7" fillId="0" borderId="27" xfId="0" applyFont="1" applyBorder="1" applyProtection="1"/>
    <xf numFmtId="0" fontId="9" fillId="0" borderId="27" xfId="0" applyFont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1" xfId="0" applyBorder="1" applyProtection="1"/>
    <xf numFmtId="0" fontId="10" fillId="2" borderId="29" xfId="0" applyFont="1" applyFill="1" applyBorder="1" applyAlignment="1" applyProtection="1">
      <alignment horizontal="center"/>
    </xf>
    <xf numFmtId="0" fontId="7" fillId="2" borderId="30" xfId="0" applyFont="1" applyFill="1" applyBorder="1" applyProtection="1"/>
    <xf numFmtId="0" fontId="11" fillId="0" borderId="27" xfId="0" applyFont="1" applyBorder="1" applyProtection="1"/>
    <xf numFmtId="165" fontId="7" fillId="0" borderId="26" xfId="0" applyNumberFormat="1" applyFont="1" applyBorder="1" applyProtection="1"/>
    <xf numFmtId="165" fontId="17" fillId="0" borderId="26" xfId="0" applyNumberFormat="1" applyFont="1" applyBorder="1" applyProtection="1"/>
    <xf numFmtId="0" fontId="16" fillId="0" borderId="27" xfId="0" applyFont="1" applyBorder="1" applyProtection="1"/>
    <xf numFmtId="0" fontId="16" fillId="0" borderId="31" xfId="0" applyFont="1" applyBorder="1" applyAlignment="1" applyProtection="1">
      <alignment horizontal="center"/>
    </xf>
    <xf numFmtId="0" fontId="7" fillId="3" borderId="33" xfId="0" applyFont="1" applyFill="1" applyBorder="1" applyAlignment="1" applyProtection="1">
      <alignment horizontal="center"/>
    </xf>
    <xf numFmtId="165" fontId="7" fillId="3" borderId="34" xfId="0" applyNumberFormat="1" applyFont="1" applyFill="1" applyBorder="1" applyProtection="1"/>
    <xf numFmtId="165" fontId="7" fillId="3" borderId="30" xfId="0" applyNumberFormat="1" applyFont="1" applyFill="1" applyBorder="1" applyProtection="1"/>
    <xf numFmtId="0" fontId="12" fillId="3" borderId="20" xfId="0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7" fillId="3" borderId="21" xfId="0" applyFont="1" applyFill="1" applyBorder="1" applyProtection="1"/>
    <xf numFmtId="165" fontId="7" fillId="3" borderId="0" xfId="0" applyNumberFormat="1" applyFont="1" applyFill="1" applyBorder="1" applyProtection="1"/>
    <xf numFmtId="165" fontId="7" fillId="3" borderId="21" xfId="0" applyNumberFormat="1" applyFont="1" applyFill="1" applyBorder="1" applyProtection="1"/>
    <xf numFmtId="0" fontId="7" fillId="3" borderId="20" xfId="0" applyFont="1" applyFill="1" applyBorder="1" applyProtection="1"/>
    <xf numFmtId="0" fontId="0" fillId="3" borderId="20" xfId="0" applyFill="1" applyBorder="1"/>
    <xf numFmtId="0" fontId="14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0" fontId="0" fillId="3" borderId="21" xfId="0" applyFill="1" applyBorder="1" applyProtection="1"/>
    <xf numFmtId="0" fontId="0" fillId="3" borderId="35" xfId="0" applyFill="1" applyBorder="1"/>
    <xf numFmtId="0" fontId="0" fillId="3" borderId="36" xfId="0" applyFill="1" applyBorder="1" applyAlignment="1">
      <alignment horizontal="center"/>
    </xf>
    <xf numFmtId="0" fontId="0" fillId="3" borderId="36" xfId="0" applyFill="1" applyBorder="1"/>
    <xf numFmtId="0" fontId="0" fillId="3" borderId="37" xfId="0" applyFill="1" applyBorder="1"/>
    <xf numFmtId="0" fontId="5" fillId="3" borderId="38" xfId="0" applyFont="1" applyFill="1" applyBorder="1" applyProtection="1"/>
    <xf numFmtId="0" fontId="5" fillId="3" borderId="39" xfId="0" applyFont="1" applyFill="1" applyBorder="1" applyProtection="1"/>
    <xf numFmtId="0" fontId="5" fillId="3" borderId="38" xfId="0" applyFont="1" applyFill="1" applyBorder="1" applyAlignment="1" applyProtection="1">
      <alignment horizontal="left"/>
    </xf>
    <xf numFmtId="0" fontId="5" fillId="3" borderId="38" xfId="0" applyFont="1" applyFill="1" applyBorder="1" applyAlignment="1" applyProtection="1">
      <alignment horizontal="center"/>
    </xf>
    <xf numFmtId="165" fontId="20" fillId="0" borderId="1" xfId="0" applyNumberFormat="1" applyFont="1" applyBorder="1" applyProtection="1"/>
    <xf numFmtId="165" fontId="20" fillId="0" borderId="26" xfId="0" applyNumberFormat="1" applyFont="1" applyBorder="1" applyProtection="1"/>
    <xf numFmtId="165" fontId="19" fillId="0" borderId="27" xfId="0" applyNumberFormat="1" applyFont="1" applyBorder="1" applyAlignment="1" applyProtection="1">
      <alignment horizontal="left"/>
    </xf>
    <xf numFmtId="165" fontId="19" fillId="0" borderId="7" xfId="0" applyNumberFormat="1" applyFont="1" applyBorder="1" applyAlignment="1" applyProtection="1">
      <alignment horizontal="left"/>
    </xf>
    <xf numFmtId="165" fontId="17" fillId="0" borderId="7" xfId="0" applyNumberFormat="1" applyFont="1" applyBorder="1" applyProtection="1"/>
    <xf numFmtId="165" fontId="20" fillId="0" borderId="7" xfId="0" applyNumberFormat="1" applyFont="1" applyBorder="1" applyProtection="1"/>
    <xf numFmtId="165" fontId="17" fillId="0" borderId="40" xfId="0" applyNumberFormat="1" applyFont="1" applyBorder="1" applyAlignment="1" applyProtection="1">
      <alignment horizontal="center"/>
    </xf>
    <xf numFmtId="165" fontId="17" fillId="0" borderId="40" xfId="0" applyNumberFormat="1" applyFont="1" applyBorder="1" applyProtection="1"/>
    <xf numFmtId="165" fontId="17" fillId="0" borderId="0" xfId="0" applyNumberFormat="1" applyFont="1" applyBorder="1" applyProtection="1"/>
    <xf numFmtId="165" fontId="17" fillId="0" borderId="41" xfId="0" applyNumberFormat="1" applyFont="1" applyBorder="1" applyProtection="1"/>
    <xf numFmtId="165" fontId="17" fillId="0" borderId="34" xfId="0" applyNumberFormat="1" applyFont="1" applyBorder="1" applyProtection="1"/>
    <xf numFmtId="0" fontId="0" fillId="0" borderId="0" xfId="0" applyBorder="1"/>
    <xf numFmtId="0" fontId="7" fillId="3" borderId="20" xfId="0" applyFont="1" applyFill="1" applyBorder="1" applyAlignment="1" applyProtection="1">
      <alignment horizontal="center"/>
    </xf>
    <xf numFmtId="0" fontId="16" fillId="0" borderId="42" xfId="0" applyFont="1" applyBorder="1" applyProtection="1"/>
    <xf numFmtId="165" fontId="17" fillId="0" borderId="43" xfId="0" applyNumberFormat="1" applyFont="1" applyBorder="1" applyProtection="1"/>
    <xf numFmtId="0" fontId="7" fillId="0" borderId="33" xfId="0" applyFont="1" applyBorder="1" applyProtection="1"/>
    <xf numFmtId="0" fontId="7" fillId="0" borderId="34" xfId="0" applyFont="1" applyBorder="1" applyProtection="1"/>
    <xf numFmtId="0" fontId="22" fillId="0" borderId="0" xfId="0" applyFont="1" applyBorder="1" applyProtection="1"/>
    <xf numFmtId="0" fontId="21" fillId="0" borderId="0" xfId="0" applyFont="1" applyBorder="1" applyProtection="1"/>
    <xf numFmtId="0" fontId="24" fillId="0" borderId="0" xfId="0" applyFont="1" applyBorder="1" applyProtection="1"/>
    <xf numFmtId="0" fontId="23" fillId="0" borderId="0" xfId="0" applyFont="1" applyBorder="1" applyProtection="1"/>
    <xf numFmtId="0" fontId="7" fillId="0" borderId="30" xfId="0" applyFont="1" applyBorder="1" applyProtection="1"/>
    <xf numFmtId="0" fontId="21" fillId="0" borderId="20" xfId="0" applyFont="1" applyBorder="1" applyProtection="1"/>
    <xf numFmtId="0" fontId="21" fillId="0" borderId="21" xfId="0" applyFont="1" applyBorder="1" applyProtection="1"/>
    <xf numFmtId="0" fontId="22" fillId="0" borderId="21" xfId="0" applyFont="1" applyBorder="1" applyProtection="1"/>
    <xf numFmtId="0" fontId="9" fillId="0" borderId="20" xfId="0" applyFont="1" applyBorder="1" applyProtection="1"/>
    <xf numFmtId="0" fontId="23" fillId="0" borderId="21" xfId="0" applyFont="1" applyBorder="1" applyProtection="1"/>
    <xf numFmtId="44" fontId="17" fillId="0" borderId="7" xfId="1" applyFont="1" applyBorder="1" applyAlignment="1" applyProtection="1">
      <alignment horizontal="center"/>
    </xf>
    <xf numFmtId="44" fontId="17" fillId="0" borderId="5" xfId="1" applyFont="1" applyBorder="1" applyProtection="1"/>
    <xf numFmtId="44" fontId="17" fillId="0" borderId="1" xfId="1" applyFont="1" applyBorder="1" applyProtection="1"/>
    <xf numFmtId="44" fontId="17" fillId="0" borderId="26" xfId="1" applyFont="1" applyBorder="1" applyProtection="1"/>
    <xf numFmtId="44" fontId="17" fillId="0" borderId="12" xfId="1" applyFont="1" applyBorder="1" applyProtection="1"/>
    <xf numFmtId="0" fontId="25" fillId="0" borderId="27" xfId="0" applyFont="1" applyBorder="1" applyAlignment="1" applyProtection="1">
      <alignment horizontal="center"/>
    </xf>
    <xf numFmtId="0" fontId="25" fillId="0" borderId="31" xfId="0" applyFont="1" applyBorder="1" applyAlignment="1" applyProtection="1">
      <alignment horizontal="center"/>
    </xf>
    <xf numFmtId="165" fontId="7" fillId="0" borderId="20" xfId="0" applyNumberFormat="1" applyFont="1" applyBorder="1" applyProtection="1"/>
    <xf numFmtId="0" fontId="7" fillId="0" borderId="20" xfId="0" applyFont="1" applyBorder="1" applyProtection="1"/>
    <xf numFmtId="0" fontId="13" fillId="0" borderId="20" xfId="0" applyFont="1" applyBorder="1" applyProtection="1"/>
    <xf numFmtId="0" fontId="15" fillId="0" borderId="4" xfId="0" applyFont="1" applyBorder="1" applyAlignment="1" applyProtection="1">
      <alignment horizontal="center"/>
    </xf>
    <xf numFmtId="9" fontId="11" fillId="0" borderId="4" xfId="0" applyNumberFormat="1" applyFont="1" applyBorder="1" applyAlignment="1" applyProtection="1">
      <alignment horizontal="center"/>
    </xf>
    <xf numFmtId="165" fontId="7" fillId="0" borderId="4" xfId="0" applyNumberFormat="1" applyFont="1" applyBorder="1" applyAlignment="1" applyProtection="1">
      <alignment horizontal="center"/>
    </xf>
    <xf numFmtId="44" fontId="17" fillId="0" borderId="4" xfId="1" applyFont="1" applyBorder="1" applyProtection="1"/>
    <xf numFmtId="165" fontId="12" fillId="0" borderId="4" xfId="0" applyNumberFormat="1" applyFont="1" applyBorder="1" applyAlignment="1" applyProtection="1">
      <alignment horizontal="center"/>
    </xf>
    <xf numFmtId="0" fontId="11" fillId="0" borderId="46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9" fillId="0" borderId="47" xfId="0" applyFont="1" applyBorder="1" applyAlignment="1" applyProtection="1">
      <alignment horizontal="center"/>
    </xf>
    <xf numFmtId="0" fontId="9" fillId="0" borderId="48" xfId="0" applyFont="1" applyBorder="1" applyAlignment="1" applyProtection="1">
      <alignment horizontal="center"/>
    </xf>
    <xf numFmtId="0" fontId="9" fillId="0" borderId="49" xfId="0" applyFont="1" applyBorder="1" applyAlignment="1" applyProtection="1">
      <alignment horizontal="center"/>
    </xf>
    <xf numFmtId="0" fontId="9" fillId="0" borderId="50" xfId="0" applyFont="1" applyBorder="1" applyAlignment="1" applyProtection="1">
      <alignment horizontal="center"/>
    </xf>
    <xf numFmtId="0" fontId="15" fillId="0" borderId="51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10" fontId="8" fillId="0" borderId="52" xfId="0" applyNumberFormat="1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horizontal="left"/>
    </xf>
    <xf numFmtId="44" fontId="17" fillId="0" borderId="4" xfId="1" applyFont="1" applyBorder="1" applyAlignment="1" applyProtection="1">
      <alignment horizontal="center"/>
    </xf>
    <xf numFmtId="44" fontId="17" fillId="0" borderId="7" xfId="1" applyFont="1" applyBorder="1" applyProtection="1"/>
    <xf numFmtId="0" fontId="11" fillId="0" borderId="5" xfId="0" applyFont="1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0" fontId="0" fillId="0" borderId="21" xfId="0" applyBorder="1"/>
    <xf numFmtId="0" fontId="5" fillId="3" borderId="55" xfId="0" applyFont="1" applyFill="1" applyBorder="1" applyAlignment="1" applyProtection="1">
      <alignment horizontal="left"/>
    </xf>
    <xf numFmtId="44" fontId="17" fillId="0" borderId="12" xfId="1" applyFont="1" applyBorder="1" applyAlignment="1" applyProtection="1">
      <alignment horizontal="center"/>
    </xf>
    <xf numFmtId="44" fontId="17" fillId="0" borderId="13" xfId="1" applyFont="1" applyBorder="1" applyProtection="1"/>
    <xf numFmtId="165" fontId="7" fillId="0" borderId="0" xfId="0" applyNumberFormat="1" applyFont="1" applyBorder="1" applyProtection="1"/>
    <xf numFmtId="0" fontId="7" fillId="0" borderId="0" xfId="0" applyFont="1" applyBorder="1" applyProtection="1"/>
    <xf numFmtId="0" fontId="9" fillId="0" borderId="0" xfId="0" applyFont="1" applyBorder="1" applyProtection="1"/>
    <xf numFmtId="0" fontId="13" fillId="0" borderId="0" xfId="0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21" xfId="0" applyFont="1" applyBorder="1" applyProtection="1"/>
    <xf numFmtId="0" fontId="4" fillId="0" borderId="20" xfId="0" applyFont="1" applyBorder="1" applyProtection="1"/>
    <xf numFmtId="0" fontId="5" fillId="0" borderId="38" xfId="0" applyFont="1" applyBorder="1" applyProtection="1"/>
    <xf numFmtId="0" fontId="4" fillId="0" borderId="38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22" xfId="0" applyFont="1" applyBorder="1" applyProtection="1"/>
    <xf numFmtId="0" fontId="5" fillId="0" borderId="16" xfId="0" applyFont="1" applyBorder="1" applyProtection="1"/>
    <xf numFmtId="0" fontId="4" fillId="0" borderId="16" xfId="0" applyFont="1" applyBorder="1" applyProtection="1"/>
    <xf numFmtId="0" fontId="0" fillId="0" borderId="16" xfId="0" applyBorder="1"/>
    <xf numFmtId="0" fontId="0" fillId="0" borderId="23" xfId="0" applyBorder="1" applyProtection="1"/>
    <xf numFmtId="0" fontId="7" fillId="0" borderId="47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4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/>
    </xf>
    <xf numFmtId="0" fontId="30" fillId="0" borderId="40" xfId="0" applyFont="1" applyBorder="1" applyAlignment="1" applyProtection="1">
      <alignment horizontal="center"/>
    </xf>
    <xf numFmtId="0" fontId="11" fillId="0" borderId="40" xfId="0" applyFont="1" applyBorder="1" applyAlignment="1" applyProtection="1">
      <alignment horizontal="center"/>
    </xf>
    <xf numFmtId="0" fontId="8" fillId="0" borderId="58" xfId="0" applyFont="1" applyBorder="1" applyProtection="1"/>
    <xf numFmtId="0" fontId="8" fillId="0" borderId="59" xfId="0" applyFont="1" applyBorder="1" applyProtection="1"/>
    <xf numFmtId="0" fontId="8" fillId="0" borderId="39" xfId="0" applyFont="1" applyBorder="1" applyProtection="1"/>
    <xf numFmtId="0" fontId="15" fillId="0" borderId="5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9" fontId="11" fillId="0" borderId="12" xfId="0" applyNumberFormat="1" applyFont="1" applyBorder="1" applyAlignment="1" applyProtection="1">
      <alignment horizontal="center"/>
    </xf>
    <xf numFmtId="0" fontId="8" fillId="0" borderId="14" xfId="0" applyFont="1" applyBorder="1" applyProtection="1"/>
    <xf numFmtId="0" fontId="8" fillId="0" borderId="15" xfId="0" applyFont="1" applyBorder="1" applyProtection="1"/>
    <xf numFmtId="0" fontId="0" fillId="0" borderId="32" xfId="0" applyBorder="1" applyProtection="1"/>
    <xf numFmtId="0" fontId="10" fillId="2" borderId="24" xfId="0" applyFont="1" applyFill="1" applyBorder="1" applyAlignment="1" applyProtection="1">
      <alignment horizontal="center"/>
    </xf>
    <xf numFmtId="0" fontId="7" fillId="2" borderId="49" xfId="0" applyFont="1" applyFill="1" applyBorder="1" applyProtection="1"/>
    <xf numFmtId="0" fontId="7" fillId="2" borderId="50" xfId="0" applyFont="1" applyFill="1" applyBorder="1" applyProtection="1"/>
    <xf numFmtId="0" fontId="7" fillId="2" borderId="54" xfId="0" applyFont="1" applyFill="1" applyBorder="1" applyProtection="1"/>
    <xf numFmtId="165" fontId="7" fillId="0" borderId="7" xfId="0" applyNumberFormat="1" applyFont="1" applyBorder="1" applyProtection="1"/>
    <xf numFmtId="0" fontId="7" fillId="0" borderId="21" xfId="0" applyFont="1" applyBorder="1" applyProtection="1"/>
    <xf numFmtId="0" fontId="0" fillId="0" borderId="35" xfId="0" applyBorder="1" applyProtection="1"/>
    <xf numFmtId="0" fontId="0" fillId="0" borderId="36" xfId="0" applyBorder="1" applyProtection="1"/>
    <xf numFmtId="0" fontId="14" fillId="0" borderId="36" xfId="0" applyFont="1" applyBorder="1" applyAlignment="1" applyProtection="1">
      <alignment horizontal="center"/>
    </xf>
    <xf numFmtId="0" fontId="13" fillId="0" borderId="36" xfId="0" applyFont="1" applyBorder="1" applyProtection="1"/>
    <xf numFmtId="0" fontId="0" fillId="0" borderId="37" xfId="0" applyBorder="1" applyProtection="1"/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29" fillId="0" borderId="0" xfId="0" applyNumberFormat="1" applyFont="1" applyBorder="1" applyAlignment="1" applyProtection="1">
      <alignment horizontal="center"/>
    </xf>
    <xf numFmtId="0" fontId="33" fillId="0" borderId="0" xfId="0" applyFont="1" applyBorder="1" applyAlignment="1" applyProtection="1"/>
    <xf numFmtId="0" fontId="34" fillId="0" borderId="0" xfId="0" applyFont="1" applyBorder="1" applyProtection="1"/>
    <xf numFmtId="0" fontId="29" fillId="0" borderId="0" xfId="0" applyFont="1" applyBorder="1" applyProtection="1"/>
    <xf numFmtId="0" fontId="26" fillId="0" borderId="2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5" fillId="0" borderId="21" xfId="0" applyFont="1" applyBorder="1" applyAlignment="1" applyProtection="1">
      <alignment horizontal="left"/>
    </xf>
    <xf numFmtId="0" fontId="33" fillId="0" borderId="0" xfId="0" applyFont="1" applyBorder="1" applyProtection="1"/>
    <xf numFmtId="0" fontId="4" fillId="0" borderId="39" xfId="0" applyFont="1" applyBorder="1" applyProtection="1"/>
    <xf numFmtId="0" fontId="28" fillId="0" borderId="21" xfId="0" applyFont="1" applyBorder="1"/>
    <xf numFmtId="0" fontId="28" fillId="0" borderId="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31" fillId="0" borderId="0" xfId="0" applyFont="1" applyBorder="1" applyAlignment="1">
      <alignment horizontal="center"/>
    </xf>
    <xf numFmtId="0" fontId="8" fillId="0" borderId="0" xfId="0" applyFont="1" applyBorder="1" applyProtection="1"/>
    <xf numFmtId="0" fontId="32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9" fontId="11" fillId="0" borderId="0" xfId="0" applyNumberFormat="1" applyFont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11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165" fontId="17" fillId="0" borderId="0" xfId="0" applyNumberFormat="1" applyFont="1" applyBorder="1" applyAlignment="1" applyProtection="1">
      <alignment horizontal="center"/>
    </xf>
    <xf numFmtId="0" fontId="16" fillId="0" borderId="63" xfId="0" applyFont="1" applyBorder="1" applyAlignment="1" applyProtection="1">
      <alignment horizontal="center"/>
    </xf>
    <xf numFmtId="44" fontId="17" fillId="0" borderId="66" xfId="1" applyFont="1" applyBorder="1" applyProtection="1"/>
    <xf numFmtId="44" fontId="17" fillId="0" borderId="23" xfId="1" applyFont="1" applyBorder="1" applyProtection="1"/>
    <xf numFmtId="0" fontId="14" fillId="0" borderId="0" xfId="0" applyFont="1" applyBorder="1" applyAlignment="1" applyProtection="1">
      <alignment horizontal="center"/>
    </xf>
    <xf numFmtId="165" fontId="17" fillId="0" borderId="67" xfId="0" applyNumberFormat="1" applyFont="1" applyBorder="1" applyAlignment="1" applyProtection="1">
      <alignment horizontal="left"/>
    </xf>
    <xf numFmtId="165" fontId="17" fillId="0" borderId="68" xfId="0" applyNumberFormat="1" applyFont="1" applyBorder="1" applyProtection="1"/>
    <xf numFmtId="0" fontId="9" fillId="0" borderId="62" xfId="0" applyFont="1" applyBorder="1" applyAlignment="1" applyProtection="1">
      <alignment horizontal="center"/>
    </xf>
    <xf numFmtId="167" fontId="17" fillId="0" borderId="7" xfId="1" applyNumberFormat="1" applyFont="1" applyBorder="1" applyAlignment="1" applyProtection="1">
      <alignment horizontal="center"/>
    </xf>
    <xf numFmtId="167" fontId="17" fillId="0" borderId="4" xfId="1" applyNumberFormat="1" applyFont="1" applyBorder="1" applyAlignment="1" applyProtection="1">
      <alignment horizontal="center"/>
    </xf>
    <xf numFmtId="167" fontId="17" fillId="0" borderId="7" xfId="1" applyNumberFormat="1" applyFont="1" applyBorder="1" applyProtection="1"/>
    <xf numFmtId="167" fontId="17" fillId="0" borderId="4" xfId="1" applyNumberFormat="1" applyFont="1" applyBorder="1" applyProtection="1"/>
    <xf numFmtId="167" fontId="17" fillId="0" borderId="5" xfId="1" applyNumberFormat="1" applyFont="1" applyBorder="1" applyProtection="1"/>
    <xf numFmtId="167" fontId="17" fillId="0" borderId="1" xfId="1" applyNumberFormat="1" applyFont="1" applyBorder="1" applyProtection="1"/>
    <xf numFmtId="167" fontId="17" fillId="0" borderId="26" xfId="1" applyNumberFormat="1" applyFont="1" applyBorder="1" applyProtection="1"/>
    <xf numFmtId="0" fontId="36" fillId="0" borderId="0" xfId="0" applyFont="1" applyBorder="1" applyAlignment="1" applyProtection="1">
      <alignment horizontal="center"/>
    </xf>
    <xf numFmtId="166" fontId="4" fillId="0" borderId="0" xfId="0" applyNumberFormat="1" applyFont="1" applyBorder="1" applyProtection="1"/>
    <xf numFmtId="0" fontId="38" fillId="0" borderId="0" xfId="0" applyFont="1" applyBorder="1" applyProtection="1"/>
    <xf numFmtId="0" fontId="7" fillId="0" borderId="5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7" xfId="0" applyFont="1" applyBorder="1" applyProtection="1"/>
    <xf numFmtId="165" fontId="9" fillId="0" borderId="7" xfId="0" applyNumberFormat="1" applyFont="1" applyBorder="1" applyProtection="1"/>
    <xf numFmtId="165" fontId="7" fillId="4" borderId="7" xfId="0" applyNumberFormat="1" applyFont="1" applyFill="1" applyBorder="1" applyProtection="1"/>
    <xf numFmtId="165" fontId="10" fillId="4" borderId="7" xfId="0" applyNumberFormat="1" applyFont="1" applyFill="1" applyBorder="1" applyAlignment="1" applyProtection="1">
      <alignment horizontal="center"/>
    </xf>
    <xf numFmtId="165" fontId="9" fillId="4" borderId="7" xfId="0" applyNumberFormat="1" applyFont="1" applyFill="1" applyBorder="1" applyProtection="1"/>
    <xf numFmtId="165" fontId="7" fillId="0" borderId="5" xfId="0" applyNumberFormat="1" applyFont="1" applyBorder="1" applyAlignment="1" applyProtection="1">
      <alignment horizontal="center"/>
    </xf>
    <xf numFmtId="165" fontId="7" fillId="0" borderId="41" xfId="0" applyNumberFormat="1" applyFont="1" applyBorder="1" applyProtection="1"/>
    <xf numFmtId="0" fontId="9" fillId="0" borderId="5" xfId="0" applyFont="1" applyBorder="1" applyAlignment="1" applyProtection="1">
      <alignment horizontal="center"/>
    </xf>
    <xf numFmtId="165" fontId="7" fillId="0" borderId="12" xfId="0" applyNumberFormat="1" applyFont="1" applyBorder="1" applyProtection="1"/>
    <xf numFmtId="165" fontId="7" fillId="0" borderId="34" xfId="0" applyNumberFormat="1" applyFont="1" applyBorder="1" applyProtection="1"/>
    <xf numFmtId="0" fontId="7" fillId="0" borderId="71" xfId="0" applyFont="1" applyBorder="1" applyAlignment="1" applyProtection="1">
      <alignment horizontal="left"/>
    </xf>
    <xf numFmtId="0" fontId="7" fillId="0" borderId="72" xfId="0" applyFont="1" applyBorder="1" applyProtection="1"/>
    <xf numFmtId="0" fontId="7" fillId="0" borderId="71" xfId="0" applyFont="1" applyBorder="1" applyProtection="1"/>
    <xf numFmtId="0" fontId="12" fillId="0" borderId="0" xfId="0" applyFont="1" applyBorder="1" applyProtection="1"/>
    <xf numFmtId="0" fontId="9" fillId="0" borderId="71" xfId="0" applyFont="1" applyBorder="1" applyProtection="1"/>
    <xf numFmtId="0" fontId="9" fillId="0" borderId="72" xfId="0" applyFont="1" applyBorder="1" applyProtection="1"/>
    <xf numFmtId="0" fontId="34" fillId="0" borderId="7" xfId="2" applyFont="1" applyFill="1" applyBorder="1" applyAlignment="1">
      <alignment wrapText="1"/>
    </xf>
    <xf numFmtId="167" fontId="17" fillId="0" borderId="12" xfId="1" applyNumberFormat="1" applyFont="1" applyBorder="1" applyAlignment="1" applyProtection="1">
      <alignment horizontal="center"/>
    </xf>
    <xf numFmtId="0" fontId="7" fillId="2" borderId="103" xfId="0" applyFont="1" applyFill="1" applyBorder="1" applyProtection="1"/>
    <xf numFmtId="165" fontId="7" fillId="0" borderId="65" xfId="0" applyNumberFormat="1" applyFont="1" applyBorder="1" applyProtection="1"/>
    <xf numFmtId="0" fontId="11" fillId="0" borderId="64" xfId="0" applyFont="1" applyBorder="1" applyAlignment="1" applyProtection="1">
      <alignment horizontal="center"/>
    </xf>
    <xf numFmtId="0" fontId="11" fillId="0" borderId="65" xfId="0" applyFont="1" applyBorder="1" applyAlignment="1" applyProtection="1">
      <alignment horizontal="center"/>
    </xf>
    <xf numFmtId="0" fontId="31" fillId="0" borderId="57" xfId="0" applyFont="1" applyBorder="1" applyAlignment="1">
      <alignment horizontal="center"/>
    </xf>
    <xf numFmtId="9" fontId="11" fillId="0" borderId="13" xfId="0" applyNumberFormat="1" applyFont="1" applyBorder="1" applyAlignment="1" applyProtection="1">
      <alignment horizontal="center"/>
    </xf>
    <xf numFmtId="0" fontId="8" fillId="0" borderId="66" xfId="0" applyFont="1" applyBorder="1" applyProtection="1"/>
    <xf numFmtId="0" fontId="0" fillId="0" borderId="105" xfId="0" applyBorder="1"/>
    <xf numFmtId="0" fontId="0" fillId="0" borderId="106" xfId="0" applyBorder="1"/>
    <xf numFmtId="0" fontId="11" fillId="0" borderId="80" xfId="0" applyFont="1" applyBorder="1" applyAlignment="1" applyProtection="1">
      <alignment horizontal="center"/>
    </xf>
    <xf numFmtId="0" fontId="11" fillId="0" borderId="82" xfId="0" applyFont="1" applyBorder="1" applyAlignment="1" applyProtection="1">
      <alignment horizontal="center"/>
    </xf>
    <xf numFmtId="0" fontId="15" fillId="0" borderId="82" xfId="0" applyFont="1" applyBorder="1" applyAlignment="1" applyProtection="1">
      <alignment horizontal="center"/>
    </xf>
    <xf numFmtId="9" fontId="11" fillId="0" borderId="75" xfId="0" applyNumberFormat="1" applyFont="1" applyBorder="1" applyAlignment="1" applyProtection="1">
      <alignment horizontal="center"/>
    </xf>
    <xf numFmtId="165" fontId="7" fillId="0" borderId="82" xfId="0" applyNumberFormat="1" applyFont="1" applyBorder="1" applyProtection="1"/>
    <xf numFmtId="165" fontId="7" fillId="0" borderId="64" xfId="0" applyNumberFormat="1" applyFont="1" applyBorder="1" applyProtection="1"/>
    <xf numFmtId="0" fontId="7" fillId="2" borderId="76" xfId="0" applyFont="1" applyFill="1" applyBorder="1" applyProtection="1"/>
    <xf numFmtId="167" fontId="17" fillId="0" borderId="65" xfId="1" applyNumberFormat="1" applyFont="1" applyBorder="1" applyProtection="1"/>
    <xf numFmtId="167" fontId="17" fillId="0" borderId="65" xfId="0" applyNumberFormat="1" applyFont="1" applyBorder="1" applyProtection="1"/>
    <xf numFmtId="167" fontId="0" fillId="0" borderId="7" xfId="1" applyNumberFormat="1" applyFont="1" applyBorder="1"/>
    <xf numFmtId="167" fontId="0" fillId="0" borderId="0" xfId="1" applyNumberFormat="1" applyFont="1" applyBorder="1"/>
    <xf numFmtId="167" fontId="17" fillId="0" borderId="65" xfId="1" applyNumberFormat="1" applyFont="1" applyBorder="1" applyAlignment="1" applyProtection="1">
      <alignment horizontal="center"/>
    </xf>
    <xf numFmtId="167" fontId="17" fillId="0" borderId="104" xfId="1" applyNumberFormat="1" applyFont="1" applyBorder="1" applyAlignment="1" applyProtection="1">
      <alignment horizontal="center"/>
    </xf>
    <xf numFmtId="167" fontId="17" fillId="0" borderId="82" xfId="0" applyNumberFormat="1" applyFont="1" applyBorder="1" applyProtection="1"/>
    <xf numFmtId="0" fontId="9" fillId="0" borderId="103" xfId="0" applyFont="1" applyBorder="1" applyAlignment="1" applyProtection="1">
      <alignment horizontal="center"/>
    </xf>
    <xf numFmtId="0" fontId="39" fillId="0" borderId="0" xfId="0" applyFont="1"/>
    <xf numFmtId="0" fontId="25" fillId="0" borderId="27" xfId="0" applyFont="1" applyBorder="1" applyAlignment="1" applyProtection="1">
      <alignment horizontal="left"/>
    </xf>
    <xf numFmtId="44" fontId="20" fillId="0" borderId="7" xfId="1" applyFont="1" applyBorder="1" applyAlignment="1" applyProtection="1">
      <alignment horizontal="center"/>
    </xf>
    <xf numFmtId="165" fontId="9" fillId="0" borderId="4" xfId="0" applyNumberFormat="1" applyFont="1" applyBorder="1" applyAlignment="1" applyProtection="1">
      <alignment horizontal="center"/>
    </xf>
    <xf numFmtId="0" fontId="43" fillId="0" borderId="85" xfId="0" applyFont="1" applyFill="1" applyBorder="1" applyAlignment="1">
      <alignment horizontal="center"/>
    </xf>
    <xf numFmtId="0" fontId="34" fillId="0" borderId="7" xfId="0" applyFont="1" applyFill="1" applyBorder="1"/>
    <xf numFmtId="44" fontId="44" fillId="0" borderId="7" xfId="1" applyFont="1" applyFill="1" applyBorder="1" applyAlignment="1" applyProtection="1">
      <alignment horizontal="left"/>
    </xf>
    <xf numFmtId="44" fontId="42" fillId="0" borderId="41" xfId="1" applyFont="1" applyFill="1" applyBorder="1" applyAlignment="1" applyProtection="1">
      <alignment horizontal="center"/>
    </xf>
    <xf numFmtId="44" fontId="45" fillId="0" borderId="81" xfId="1" applyFont="1" applyFill="1" applyBorder="1" applyAlignment="1" applyProtection="1">
      <alignment horizontal="center"/>
    </xf>
    <xf numFmtId="44" fontId="42" fillId="0" borderId="82" xfId="1" applyNumberFormat="1" applyFont="1" applyFill="1" applyBorder="1" applyProtection="1"/>
    <xf numFmtId="0" fontId="34" fillId="0" borderId="14" xfId="0" applyFont="1" applyFill="1" applyBorder="1" applyAlignment="1">
      <alignment horizontal="center"/>
    </xf>
    <xf numFmtId="44" fontId="42" fillId="0" borderId="79" xfId="1" applyFont="1" applyFill="1" applyBorder="1" applyAlignment="1" applyProtection="1">
      <alignment horizontal="center"/>
    </xf>
    <xf numFmtId="0" fontId="34" fillId="0" borderId="89" xfId="0" applyFont="1" applyFill="1" applyBorder="1" applyAlignment="1">
      <alignment horizontal="center"/>
    </xf>
    <xf numFmtId="0" fontId="34" fillId="0" borderId="11" xfId="0" applyFont="1" applyFill="1" applyBorder="1"/>
    <xf numFmtId="44" fontId="42" fillId="0" borderId="81" xfId="1" applyFont="1" applyFill="1" applyBorder="1" applyAlignment="1" applyProtection="1">
      <alignment horizontal="center"/>
    </xf>
    <xf numFmtId="44" fontId="62" fillId="0" borderId="7" xfId="3" applyNumberFormat="1" applyFont="1" applyFill="1" applyBorder="1"/>
    <xf numFmtId="0" fontId="34" fillId="0" borderId="5" xfId="0" applyFont="1" applyFill="1" applyBorder="1" applyAlignment="1">
      <alignment horizontal="center"/>
    </xf>
    <xf numFmtId="44" fontId="47" fillId="0" borderId="90" xfId="1" applyFont="1" applyFill="1" applyBorder="1"/>
    <xf numFmtId="0" fontId="34" fillId="0" borderId="96" xfId="0" applyFont="1" applyFill="1" applyBorder="1"/>
    <xf numFmtId="44" fontId="47" fillId="0" borderId="96" xfId="1" applyFont="1" applyFill="1" applyBorder="1"/>
    <xf numFmtId="0" fontId="47" fillId="0" borderId="96" xfId="0" applyFont="1" applyFill="1" applyBorder="1"/>
    <xf numFmtId="0" fontId="47" fillId="0" borderId="96" xfId="0" applyFont="1" applyFill="1" applyBorder="1" applyAlignment="1">
      <alignment horizontal="center"/>
    </xf>
    <xf numFmtId="44" fontId="42" fillId="0" borderId="73" xfId="1" applyNumberFormat="1" applyFont="1" applyFill="1" applyBorder="1" applyProtection="1"/>
    <xf numFmtId="44" fontId="42" fillId="0" borderId="45" xfId="1" applyFont="1" applyFill="1" applyBorder="1" applyAlignment="1" applyProtection="1">
      <alignment horizontal="center"/>
    </xf>
    <xf numFmtId="0" fontId="34" fillId="0" borderId="90" xfId="2" applyFont="1" applyFill="1" applyBorder="1" applyAlignment="1">
      <alignment wrapText="1"/>
    </xf>
    <xf numFmtId="44" fontId="42" fillId="0" borderId="90" xfId="1" applyFont="1" applyFill="1" applyBorder="1" applyAlignment="1" applyProtection="1">
      <alignment horizontal="center"/>
    </xf>
    <xf numFmtId="0" fontId="34" fillId="0" borderId="101" xfId="0" applyFont="1" applyFill="1" applyBorder="1" applyAlignment="1">
      <alignment horizontal="center"/>
    </xf>
    <xf numFmtId="44" fontId="47" fillId="0" borderId="7" xfId="1" applyFont="1" applyFill="1" applyBorder="1"/>
    <xf numFmtId="44" fontId="42" fillId="0" borderId="7" xfId="1" applyFont="1" applyFill="1" applyBorder="1" applyAlignment="1" applyProtection="1">
      <alignment horizontal="center"/>
    </xf>
    <xf numFmtId="44" fontId="42" fillId="0" borderId="91" xfId="1" applyFont="1" applyFill="1" applyBorder="1" applyAlignment="1" applyProtection="1">
      <alignment horizontal="center"/>
    </xf>
    <xf numFmtId="0" fontId="55" fillId="0" borderId="7" xfId="0" applyFont="1" applyFill="1" applyBorder="1" applyAlignment="1">
      <alignment horizontal="center"/>
    </xf>
    <xf numFmtId="0" fontId="56" fillId="0" borderId="7" xfId="0" applyFont="1" applyFill="1" applyBorder="1"/>
    <xf numFmtId="44" fontId="59" fillId="0" borderId="7" xfId="1" applyFont="1" applyFill="1" applyBorder="1" applyAlignment="1" applyProtection="1">
      <alignment horizontal="left"/>
    </xf>
    <xf numFmtId="0" fontId="41" fillId="0" borderId="7" xfId="0" applyFont="1" applyFill="1" applyBorder="1"/>
    <xf numFmtId="0" fontId="34" fillId="0" borderId="58" xfId="0" applyFont="1" applyFill="1" applyBorder="1" applyAlignment="1">
      <alignment horizontal="center"/>
    </xf>
    <xf numFmtId="44" fontId="42" fillId="0" borderId="11" xfId="1" applyFont="1" applyFill="1" applyBorder="1" applyAlignment="1" applyProtection="1">
      <alignment horizontal="center"/>
    </xf>
    <xf numFmtId="44" fontId="42" fillId="0" borderId="95" xfId="1" applyFont="1" applyFill="1" applyBorder="1" applyAlignment="1" applyProtection="1">
      <alignment horizontal="center"/>
    </xf>
    <xf numFmtId="0" fontId="34" fillId="0" borderId="90" xfId="0" applyFont="1" applyFill="1" applyBorder="1"/>
    <xf numFmtId="44" fontId="44" fillId="0" borderId="90" xfId="1" applyFont="1" applyFill="1" applyBorder="1"/>
    <xf numFmtId="44" fontId="44" fillId="0" borderId="7" xfId="1" applyFont="1" applyFill="1" applyBorder="1"/>
    <xf numFmtId="0" fontId="34" fillId="0" borderId="40" xfId="0" applyFont="1" applyFill="1" applyBorder="1"/>
    <xf numFmtId="165" fontId="7" fillId="0" borderId="110" xfId="0" applyNumberFormat="1" applyFont="1" applyBorder="1" applyProtection="1"/>
    <xf numFmtId="0" fontId="25" fillId="0" borderId="31" xfId="0" applyFont="1" applyBorder="1" applyAlignment="1" applyProtection="1">
      <alignment horizontal="left"/>
    </xf>
    <xf numFmtId="167" fontId="17" fillId="0" borderId="107" xfId="1" applyNumberFormat="1" applyFont="1" applyBorder="1" applyProtection="1"/>
    <xf numFmtId="167" fontId="17" fillId="0" borderId="107" xfId="0" applyNumberFormat="1" applyFont="1" applyBorder="1" applyProtection="1"/>
    <xf numFmtId="167" fontId="20" fillId="0" borderId="13" xfId="1" applyNumberFormat="1" applyFont="1" applyBorder="1" applyAlignment="1" applyProtection="1">
      <alignment horizontal="center"/>
    </xf>
    <xf numFmtId="167" fontId="20" fillId="0" borderId="107" xfId="0" applyNumberFormat="1" applyFont="1" applyBorder="1" applyProtection="1"/>
    <xf numFmtId="167" fontId="20" fillId="0" borderId="15" xfId="1" applyNumberFormat="1" applyFont="1" applyBorder="1" applyProtection="1"/>
    <xf numFmtId="167" fontId="20" fillId="0" borderId="32" xfId="1" applyNumberFormat="1" applyFont="1" applyBorder="1" applyProtection="1"/>
    <xf numFmtId="165" fontId="9" fillId="0" borderId="7" xfId="0" applyNumberFormat="1" applyFont="1" applyFill="1" applyBorder="1" applyProtection="1"/>
    <xf numFmtId="0" fontId="0" fillId="0" borderId="0" xfId="0" applyFill="1"/>
    <xf numFmtId="167" fontId="17" fillId="0" borderId="7" xfId="1" applyNumberFormat="1" applyFont="1" applyFill="1" applyBorder="1" applyAlignment="1" applyProtection="1">
      <alignment horizontal="center"/>
    </xf>
    <xf numFmtId="167" fontId="17" fillId="0" borderId="4" xfId="1" applyNumberFormat="1" applyFont="1" applyFill="1" applyBorder="1" applyAlignment="1" applyProtection="1">
      <alignment horizontal="center"/>
    </xf>
    <xf numFmtId="167" fontId="17" fillId="0" borderId="1" xfId="1" applyNumberFormat="1" applyFont="1" applyFill="1" applyBorder="1" applyProtection="1"/>
    <xf numFmtId="167" fontId="17" fillId="0" borderId="26" xfId="1" applyNumberFormat="1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Protection="1"/>
    <xf numFmtId="0" fontId="25" fillId="0" borderId="31" xfId="0" applyFont="1" applyFill="1" applyBorder="1" applyAlignment="1" applyProtection="1">
      <alignment horizontal="left"/>
    </xf>
    <xf numFmtId="167" fontId="17" fillId="0" borderId="12" xfId="1" applyNumberFormat="1" applyFont="1" applyFill="1" applyBorder="1" applyAlignment="1" applyProtection="1">
      <alignment horizontal="center"/>
    </xf>
    <xf numFmtId="167" fontId="20" fillId="0" borderId="13" xfId="1" applyNumberFormat="1" applyFont="1" applyFill="1" applyBorder="1" applyAlignment="1" applyProtection="1">
      <alignment horizontal="center"/>
    </xf>
    <xf numFmtId="167" fontId="17" fillId="0" borderId="107" xfId="1" applyNumberFormat="1" applyFont="1" applyFill="1" applyBorder="1" applyProtection="1"/>
    <xf numFmtId="167" fontId="17" fillId="0" borderId="107" xfId="0" applyNumberFormat="1" applyFont="1" applyFill="1" applyBorder="1" applyProtection="1"/>
    <xf numFmtId="167" fontId="20" fillId="0" borderId="107" xfId="0" applyNumberFormat="1" applyFont="1" applyFill="1" applyBorder="1" applyProtection="1"/>
    <xf numFmtId="167" fontId="20" fillId="0" borderId="15" xfId="1" applyNumberFormat="1" applyFont="1" applyFill="1" applyBorder="1" applyProtection="1"/>
    <xf numFmtId="167" fontId="20" fillId="0" borderId="32" xfId="1" applyNumberFormat="1" applyFont="1" applyFill="1" applyBorder="1" applyProtection="1"/>
    <xf numFmtId="44" fontId="17" fillId="0" borderId="5" xfId="1" applyFont="1" applyFill="1" applyBorder="1" applyProtection="1"/>
    <xf numFmtId="0" fontId="21" fillId="0" borderId="112" xfId="0" applyFont="1" applyBorder="1" applyProtection="1"/>
    <xf numFmtId="0" fontId="16" fillId="0" borderId="0" xfId="0" applyFont="1" applyBorder="1" applyAlignment="1" applyProtection="1"/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5" fillId="3" borderId="21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166" fontId="29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34" fillId="0" borderId="0" xfId="0" applyFont="1" applyFill="1" applyBorder="1" applyProtection="1"/>
    <xf numFmtId="0" fontId="29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Protection="1"/>
    <xf numFmtId="0" fontId="0" fillId="0" borderId="0" xfId="0" applyFill="1" applyBorder="1"/>
    <xf numFmtId="0" fontId="28" fillId="0" borderId="0" xfId="0" applyFont="1" applyFill="1" applyBorder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0" fontId="8" fillId="0" borderId="0" xfId="0" applyFont="1" applyFill="1" applyBorder="1" applyProtection="1"/>
    <xf numFmtId="0" fontId="32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9" fontId="11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5" fontId="7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0" fontId="24" fillId="0" borderId="0" xfId="0" applyFont="1" applyFill="1" applyBorder="1" applyProtection="1"/>
    <xf numFmtId="0" fontId="9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44" fontId="44" fillId="0" borderId="7" xfId="0" applyNumberFormat="1" applyFont="1" applyFill="1" applyBorder="1"/>
    <xf numFmtId="0" fontId="34" fillId="0" borderId="41" xfId="0" applyFont="1" applyFill="1" applyBorder="1"/>
    <xf numFmtId="44" fontId="42" fillId="0" borderId="1" xfId="1" applyNumberFormat="1" applyFont="1" applyFill="1" applyBorder="1" applyProtection="1"/>
    <xf numFmtId="44" fontId="58" fillId="0" borderId="7" xfId="1" applyFont="1" applyFill="1" applyBorder="1" applyAlignment="1" applyProtection="1">
      <alignment horizontal="left"/>
    </xf>
    <xf numFmtId="44" fontId="62" fillId="0" borderId="7" xfId="3" applyNumberFormat="1" applyFont="1" applyFill="1" applyBorder="1" applyAlignment="1">
      <alignment horizontal="right"/>
    </xf>
    <xf numFmtId="44" fontId="44" fillId="0" borderId="90" xfId="1" applyNumberFormat="1" applyFont="1" applyFill="1" applyBorder="1"/>
    <xf numFmtId="0" fontId="34" fillId="0" borderId="100" xfId="0" applyFont="1" applyFill="1" applyBorder="1"/>
    <xf numFmtId="44" fontId="47" fillId="0" borderId="96" xfId="1" applyNumberFormat="1" applyFont="1" applyFill="1" applyBorder="1"/>
    <xf numFmtId="0" fontId="34" fillId="0" borderId="12" xfId="2" applyFont="1" applyFill="1" applyBorder="1" applyAlignment="1">
      <alignment wrapText="1"/>
    </xf>
    <xf numFmtId="44" fontId="62" fillId="0" borderId="12" xfId="3" applyNumberFormat="1" applyFont="1" applyFill="1" applyBorder="1"/>
    <xf numFmtId="44" fontId="42" fillId="0" borderId="109" xfId="1" applyNumberFormat="1" applyFont="1" applyFill="1" applyBorder="1" applyProtection="1"/>
    <xf numFmtId="0" fontId="34" fillId="0" borderId="97" xfId="0" applyFont="1" applyFill="1" applyBorder="1"/>
    <xf numFmtId="0" fontId="34" fillId="0" borderId="99" xfId="0" applyFont="1" applyFill="1" applyBorder="1" applyAlignment="1">
      <alignment horizontal="center"/>
    </xf>
    <xf numFmtId="0" fontId="34" fillId="0" borderId="12" xfId="0" applyFont="1" applyFill="1" applyBorder="1"/>
    <xf numFmtId="44" fontId="42" fillId="0" borderId="0" xfId="1" applyFont="1" applyFill="1" applyBorder="1" applyAlignment="1" applyProtection="1">
      <alignment horizontal="center"/>
    </xf>
    <xf numFmtId="44" fontId="51" fillId="0" borderId="88" xfId="1" applyFont="1" applyFill="1" applyBorder="1" applyAlignment="1" applyProtection="1">
      <alignment horizontal="center"/>
    </xf>
    <xf numFmtId="0" fontId="33" fillId="0" borderId="38" xfId="0" applyFont="1" applyBorder="1" applyAlignment="1" applyProtection="1"/>
    <xf numFmtId="167" fontId="17" fillId="0" borderId="5" xfId="1" applyNumberFormat="1" applyFont="1" applyFill="1" applyBorder="1" applyProtection="1"/>
    <xf numFmtId="167" fontId="17" fillId="0" borderId="7" xfId="1" applyNumberFormat="1" applyFont="1" applyFill="1" applyBorder="1" applyProtection="1"/>
    <xf numFmtId="0" fontId="7" fillId="0" borderId="113" xfId="0" applyFont="1" applyBorder="1" applyProtection="1"/>
    <xf numFmtId="0" fontId="21" fillId="0" borderId="113" xfId="0" applyFont="1" applyBorder="1" applyProtection="1"/>
    <xf numFmtId="0" fontId="33" fillId="0" borderId="114" xfId="0" applyFont="1" applyBorder="1" applyAlignment="1" applyProtection="1"/>
    <xf numFmtId="44" fontId="62" fillId="0" borderId="0" xfId="3" applyNumberFormat="1" applyFont="1" applyFill="1" applyBorder="1"/>
    <xf numFmtId="44" fontId="42" fillId="0" borderId="40" xfId="1" applyFont="1" applyFill="1" applyBorder="1" applyAlignment="1" applyProtection="1">
      <alignment horizontal="center"/>
    </xf>
    <xf numFmtId="44" fontId="17" fillId="0" borderId="59" xfId="1" applyFont="1" applyBorder="1" applyProtection="1"/>
    <xf numFmtId="0" fontId="16" fillId="0" borderId="0" xfId="0" applyFont="1" applyBorder="1" applyAlignment="1" applyProtection="1"/>
    <xf numFmtId="166" fontId="5" fillId="3" borderId="38" xfId="0" applyNumberFormat="1" applyFont="1" applyFill="1" applyBorder="1" applyAlignment="1" applyProtection="1">
      <alignment horizontal="left"/>
    </xf>
    <xf numFmtId="0" fontId="27" fillId="0" borderId="39" xfId="0" applyFont="1" applyBorder="1" applyAlignment="1">
      <alignment horizontal="left"/>
    </xf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16" fillId="0" borderId="44" xfId="0" applyFont="1" applyBorder="1" applyAlignment="1" applyProtection="1">
      <alignment horizontal="left"/>
    </xf>
    <xf numFmtId="0" fontId="16" fillId="0" borderId="55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44" fontId="17" fillId="0" borderId="13" xfId="1" applyFont="1" applyBorder="1" applyAlignment="1" applyProtection="1">
      <alignment horizontal="center"/>
    </xf>
    <xf numFmtId="165" fontId="9" fillId="0" borderId="13" xfId="0" applyNumberFormat="1" applyFont="1" applyBorder="1" applyAlignment="1" applyProtection="1">
      <alignment horizontal="center"/>
    </xf>
    <xf numFmtId="165" fontId="12" fillId="0" borderId="13" xfId="0" applyNumberFormat="1" applyFont="1" applyBorder="1" applyAlignment="1" applyProtection="1">
      <alignment horizontal="center"/>
    </xf>
    <xf numFmtId="44" fontId="17" fillId="0" borderId="45" xfId="1" applyFont="1" applyBorder="1" applyProtection="1"/>
    <xf numFmtId="167" fontId="17" fillId="0" borderId="15" xfId="1" applyNumberFormat="1" applyFont="1" applyBorder="1" applyProtection="1"/>
    <xf numFmtId="165" fontId="17" fillId="0" borderId="111" xfId="0" applyNumberFormat="1" applyFont="1" applyBorder="1" applyProtection="1"/>
    <xf numFmtId="0" fontId="17" fillId="0" borderId="122" xfId="0" applyNumberFormat="1" applyFont="1" applyBorder="1" applyAlignment="1" applyProtection="1">
      <alignment horizontal="center"/>
    </xf>
    <xf numFmtId="165" fontId="17" fillId="0" borderId="123" xfId="0" applyNumberFormat="1" applyFont="1" applyBorder="1" applyProtection="1"/>
    <xf numFmtId="165" fontId="17" fillId="0" borderId="124" xfId="0" applyNumberFormat="1" applyFont="1" applyBorder="1" applyAlignment="1" applyProtection="1">
      <alignment horizontal="left"/>
    </xf>
    <xf numFmtId="0" fontId="30" fillId="0" borderId="40" xfId="0" applyFont="1" applyBorder="1" applyAlignment="1" applyProtection="1">
      <alignment horizontal="left"/>
    </xf>
    <xf numFmtId="9" fontId="8" fillId="0" borderId="15" xfId="0" applyNumberFormat="1" applyFont="1" applyBorder="1" applyProtection="1"/>
    <xf numFmtId="0" fontId="26" fillId="0" borderId="0" xfId="0" applyFont="1" applyBorder="1" applyAlignment="1" applyProtection="1">
      <alignment horizontal="left"/>
    </xf>
    <xf numFmtId="167" fontId="17" fillId="0" borderId="4" xfId="1" applyNumberFormat="1" applyFont="1" applyFill="1" applyBorder="1" applyProtection="1"/>
    <xf numFmtId="9" fontId="8" fillId="0" borderId="1" xfId="0" applyNumberFormat="1" applyFont="1" applyBorder="1" applyProtection="1"/>
    <xf numFmtId="44" fontId="17" fillId="0" borderId="128" xfId="1" applyFont="1" applyBorder="1" applyProtection="1"/>
    <xf numFmtId="44" fontId="47" fillId="0" borderId="7" xfId="1" applyNumberFormat="1" applyFont="1" applyFill="1" applyBorder="1"/>
    <xf numFmtId="165" fontId="20" fillId="0" borderId="5" xfId="0" applyNumberFormat="1" applyFont="1" applyFill="1" applyBorder="1" applyAlignment="1" applyProtection="1">
      <alignment horizontal="center"/>
    </xf>
    <xf numFmtId="165" fontId="20" fillId="0" borderId="41" xfId="0" applyNumberFormat="1" applyFont="1" applyFill="1" applyBorder="1" applyProtection="1"/>
    <xf numFmtId="44" fontId="47" fillId="0" borderId="90" xfId="1" applyNumberFormat="1" applyFont="1" applyFill="1" applyBorder="1"/>
    <xf numFmtId="0" fontId="34" fillId="0" borderId="41" xfId="2" applyFont="1" applyFill="1" applyBorder="1" applyAlignment="1">
      <alignment wrapText="1"/>
    </xf>
    <xf numFmtId="44" fontId="47" fillId="0" borderId="12" xfId="1" applyFont="1" applyFill="1" applyBorder="1"/>
    <xf numFmtId="167" fontId="17" fillId="0" borderId="118" xfId="1" applyNumberFormat="1" applyFont="1" applyFill="1" applyBorder="1" applyAlignment="1" applyProtection="1">
      <alignment horizontal="center"/>
    </xf>
    <xf numFmtId="165" fontId="17" fillId="0" borderId="129" xfId="0" applyNumberFormat="1" applyFont="1" applyBorder="1" applyAlignment="1" applyProtection="1">
      <alignment horizontal="left"/>
    </xf>
    <xf numFmtId="0" fontId="27" fillId="0" borderId="47" xfId="0" applyFont="1" applyBorder="1" applyAlignment="1" applyProtection="1">
      <alignment horizontal="center"/>
    </xf>
    <xf numFmtId="0" fontId="27" fillId="0" borderId="48" xfId="0" applyFont="1" applyBorder="1" applyAlignment="1" applyProtection="1">
      <alignment horizontal="center"/>
    </xf>
    <xf numFmtId="0" fontId="27" fillId="0" borderId="49" xfId="0" applyFont="1" applyBorder="1" applyAlignment="1" applyProtection="1">
      <alignment horizontal="center"/>
    </xf>
    <xf numFmtId="0" fontId="27" fillId="0" borderId="77" xfId="0" applyFont="1" applyBorder="1" applyAlignment="1" applyProtection="1">
      <alignment horizontal="center"/>
    </xf>
    <xf numFmtId="0" fontId="27" fillId="0" borderId="132" xfId="0" applyFont="1" applyBorder="1" applyAlignment="1" applyProtection="1">
      <alignment horizontal="center"/>
    </xf>
    <xf numFmtId="0" fontId="40" fillId="0" borderId="78" xfId="0" applyFont="1" applyBorder="1" applyAlignment="1"/>
    <xf numFmtId="0" fontId="55" fillId="0" borderId="133" xfId="0" applyFont="1" applyBorder="1" applyAlignment="1">
      <alignment horizontal="center"/>
    </xf>
    <xf numFmtId="168" fontId="48" fillId="0" borderId="10" xfId="0" applyNumberFormat="1" applyFont="1" applyBorder="1" applyAlignment="1" applyProtection="1">
      <alignment horizontal="center"/>
    </xf>
    <xf numFmtId="44" fontId="42" fillId="0" borderId="45" xfId="1" applyFont="1" applyBorder="1" applyAlignment="1" applyProtection="1">
      <alignment horizontal="center"/>
    </xf>
    <xf numFmtId="44" fontId="42" fillId="0" borderId="79" xfId="1" applyFont="1" applyBorder="1" applyAlignment="1" applyProtection="1">
      <alignment horizontal="center"/>
    </xf>
    <xf numFmtId="44" fontId="42" fillId="0" borderId="80" xfId="1" applyFont="1" applyBorder="1" applyAlignment="1" applyProtection="1">
      <alignment horizontal="center"/>
    </xf>
    <xf numFmtId="0" fontId="34" fillId="0" borderId="134" xfId="0" applyFont="1" applyBorder="1" applyAlignment="1">
      <alignment horizontal="left"/>
    </xf>
    <xf numFmtId="44" fontId="44" fillId="0" borderId="40" xfId="1" applyFont="1" applyBorder="1" applyAlignment="1" applyProtection="1">
      <alignment horizontal="left"/>
    </xf>
    <xf numFmtId="44" fontId="42" fillId="0" borderId="41" xfId="1" applyFont="1" applyBorder="1" applyAlignment="1" applyProtection="1">
      <alignment horizontal="center"/>
    </xf>
    <xf numFmtId="44" fontId="42" fillId="0" borderId="81" xfId="1" applyFont="1" applyBorder="1" applyAlignment="1" applyProtection="1">
      <alignment horizontal="center"/>
    </xf>
    <xf numFmtId="44" fontId="42" fillId="0" borderId="82" xfId="1" applyNumberFormat="1" applyFont="1" applyBorder="1" applyProtection="1"/>
    <xf numFmtId="0" fontId="34" fillId="0" borderId="11" xfId="0" applyFont="1" applyBorder="1" applyAlignment="1">
      <alignment horizontal="left"/>
    </xf>
    <xf numFmtId="0" fontId="40" fillId="0" borderId="84" xfId="0" applyFont="1" applyBorder="1" applyAlignment="1"/>
    <xf numFmtId="0" fontId="55" fillId="0" borderId="11" xfId="0" applyFont="1" applyBorder="1" applyAlignment="1">
      <alignment horizontal="center"/>
    </xf>
    <xf numFmtId="0" fontId="43" fillId="0" borderId="85" xfId="0" applyFont="1" applyBorder="1" applyAlignment="1">
      <alignment horizontal="center"/>
    </xf>
    <xf numFmtId="0" fontId="34" fillId="0" borderId="41" xfId="0" applyFont="1" applyBorder="1"/>
    <xf numFmtId="44" fontId="44" fillId="0" borderId="7" xfId="1" applyFont="1" applyBorder="1" applyAlignment="1" applyProtection="1">
      <alignment horizontal="left"/>
    </xf>
    <xf numFmtId="0" fontId="34" fillId="0" borderId="86" xfId="0" applyFont="1" applyBorder="1" applyAlignment="1">
      <alignment horizontal="center"/>
    </xf>
    <xf numFmtId="0" fontId="34" fillId="0" borderId="135" xfId="0" applyFont="1" applyBorder="1"/>
    <xf numFmtId="44" fontId="44" fillId="0" borderId="87" xfId="1" applyFont="1" applyBorder="1"/>
    <xf numFmtId="44" fontId="42" fillId="0" borderId="88" xfId="1" applyFont="1" applyBorder="1" applyAlignment="1" applyProtection="1">
      <alignment horizontal="center"/>
    </xf>
    <xf numFmtId="0" fontId="34" fillId="0" borderId="89" xfId="0" applyFont="1" applyBorder="1" applyAlignment="1">
      <alignment horizontal="center"/>
    </xf>
    <xf numFmtId="0" fontId="34" fillId="0" borderId="102" xfId="0" applyFont="1" applyBorder="1"/>
    <xf numFmtId="44" fontId="44" fillId="0" borderId="90" xfId="1" applyFont="1" applyBorder="1"/>
    <xf numFmtId="0" fontId="34" fillId="0" borderId="5" xfId="0" applyFont="1" applyBorder="1" applyAlignment="1">
      <alignment horizontal="center"/>
    </xf>
    <xf numFmtId="44" fontId="44" fillId="0" borderId="7" xfId="0" applyNumberFormat="1" applyFont="1" applyBorder="1"/>
    <xf numFmtId="44" fontId="42" fillId="0" borderId="91" xfId="1" applyFont="1" applyBorder="1" applyAlignment="1" applyProtection="1">
      <alignment horizontal="center"/>
    </xf>
    <xf numFmtId="0" fontId="44" fillId="0" borderId="7" xfId="0" applyFont="1" applyBorder="1"/>
    <xf numFmtId="44" fontId="44" fillId="0" borderId="90" xfId="0" applyNumberFormat="1" applyFont="1" applyBorder="1"/>
    <xf numFmtId="0" fontId="34" fillId="0" borderId="58" xfId="0" applyFont="1" applyBorder="1" applyAlignment="1">
      <alignment horizontal="center"/>
    </xf>
    <xf numFmtId="44" fontId="44" fillId="0" borderId="87" xfId="0" applyNumberFormat="1" applyFont="1" applyBorder="1"/>
    <xf numFmtId="0" fontId="40" fillId="0" borderId="83" xfId="0" applyFont="1" applyBorder="1" applyAlignment="1"/>
    <xf numFmtId="0" fontId="55" fillId="0" borderId="11" xfId="0" applyFont="1" applyBorder="1" applyAlignment="1">
      <alignment horizontal="left"/>
    </xf>
    <xf numFmtId="0" fontId="43" fillId="0" borderId="89" xfId="0" applyFont="1" applyBorder="1" applyAlignment="1">
      <alignment horizontal="center"/>
    </xf>
    <xf numFmtId="44" fontId="45" fillId="0" borderId="81" xfId="1" applyFont="1" applyBorder="1" applyAlignment="1" applyProtection="1">
      <alignment horizontal="center"/>
    </xf>
    <xf numFmtId="0" fontId="55" fillId="0" borderId="41" xfId="0" applyFont="1" applyBorder="1" applyAlignment="1">
      <alignment horizontal="left"/>
    </xf>
    <xf numFmtId="44" fontId="45" fillId="0" borderId="41" xfId="1" applyFont="1" applyBorder="1" applyAlignment="1" applyProtection="1">
      <alignment horizontal="center"/>
    </xf>
    <xf numFmtId="0" fontId="43" fillId="0" borderId="83" xfId="0" applyFont="1" applyBorder="1" applyAlignment="1">
      <alignment horizontal="center"/>
    </xf>
    <xf numFmtId="0" fontId="55" fillId="0" borderId="41" xfId="0" applyFont="1" applyBorder="1" applyAlignment="1">
      <alignment horizontal="center"/>
    </xf>
    <xf numFmtId="0" fontId="34" fillId="0" borderId="11" xfId="0" applyFont="1" applyBorder="1"/>
    <xf numFmtId="44" fontId="44" fillId="0" borderId="40" xfId="1" applyFont="1" applyBorder="1" applyProtection="1"/>
    <xf numFmtId="44" fontId="47" fillId="0" borderId="90" xfId="1" applyFont="1" applyBorder="1"/>
    <xf numFmtId="44" fontId="47" fillId="0" borderId="90" xfId="1" applyFont="1" applyBorder="1" applyAlignment="1">
      <alignment horizontal="center"/>
    </xf>
    <xf numFmtId="0" fontId="34" fillId="0" borderId="81" xfId="0" applyFont="1" applyBorder="1"/>
    <xf numFmtId="0" fontId="44" fillId="0" borderId="90" xfId="0" applyFont="1" applyBorder="1"/>
    <xf numFmtId="0" fontId="44" fillId="0" borderId="90" xfId="0" applyFont="1" applyBorder="1" applyAlignment="1">
      <alignment horizontal="center"/>
    </xf>
    <xf numFmtId="44" fontId="44" fillId="0" borderId="7" xfId="1" applyFont="1" applyBorder="1" applyAlignment="1" applyProtection="1">
      <alignment horizontal="center"/>
    </xf>
    <xf numFmtId="0" fontId="41" fillId="0" borderId="7" xfId="0" applyFont="1" applyBorder="1"/>
    <xf numFmtId="165" fontId="42" fillId="0" borderId="81" xfId="0" applyNumberFormat="1" applyFont="1" applyBorder="1" applyAlignment="1" applyProtection="1">
      <alignment horizontal="center"/>
    </xf>
    <xf numFmtId="44" fontId="49" fillId="0" borderId="81" xfId="1" applyFont="1" applyBorder="1" applyAlignment="1" applyProtection="1">
      <alignment horizontal="center"/>
    </xf>
    <xf numFmtId="0" fontId="34" fillId="0" borderId="7" xfId="0" applyFont="1" applyBorder="1"/>
    <xf numFmtId="44" fontId="42" fillId="0" borderId="7" xfId="1" applyFont="1" applyBorder="1" applyAlignment="1" applyProtection="1">
      <alignment horizontal="center"/>
    </xf>
    <xf numFmtId="44" fontId="49" fillId="0" borderId="7" xfId="1" applyFont="1" applyBorder="1" applyAlignment="1" applyProtection="1">
      <alignment horizontal="center"/>
    </xf>
    <xf numFmtId="44" fontId="42" fillId="0" borderId="1" xfId="1" applyNumberFormat="1" applyFont="1" applyBorder="1" applyProtection="1"/>
    <xf numFmtId="0" fontId="55" fillId="0" borderId="7" xfId="0" applyFont="1" applyBorder="1" applyAlignment="1">
      <alignment horizontal="center"/>
    </xf>
    <xf numFmtId="44" fontId="42" fillId="0" borderId="7" xfId="1" applyFont="1" applyBorder="1"/>
    <xf numFmtId="44" fontId="53" fillId="0" borderId="7" xfId="1" applyFont="1" applyBorder="1"/>
    <xf numFmtId="0" fontId="44" fillId="0" borderId="7" xfId="0" applyFont="1" applyBorder="1" applyAlignment="1">
      <alignment horizontal="center"/>
    </xf>
    <xf numFmtId="44" fontId="44" fillId="0" borderId="7" xfId="1" applyFont="1" applyBorder="1"/>
    <xf numFmtId="44" fontId="47" fillId="0" borderId="7" xfId="1" applyFont="1" applyBorder="1"/>
    <xf numFmtId="44" fontId="51" fillId="0" borderId="7" xfId="1" applyFont="1" applyBorder="1" applyAlignment="1" applyProtection="1">
      <alignment horizontal="center"/>
    </xf>
    <xf numFmtId="44" fontId="57" fillId="0" borderId="7" xfId="1" applyFont="1" applyBorder="1" applyAlignment="1" applyProtection="1">
      <alignment horizontal="center"/>
    </xf>
    <xf numFmtId="44" fontId="42" fillId="0" borderId="136" xfId="1" applyNumberFormat="1" applyFont="1" applyBorder="1" applyProtection="1"/>
    <xf numFmtId="44" fontId="42" fillId="0" borderId="136" xfId="1" applyNumberFormat="1" applyFont="1" applyFill="1" applyBorder="1" applyProtection="1"/>
    <xf numFmtId="44" fontId="44" fillId="0" borderId="40" xfId="1" applyNumberFormat="1" applyFont="1" applyFill="1" applyBorder="1"/>
    <xf numFmtId="44" fontId="58" fillId="0" borderId="7" xfId="1" applyNumberFormat="1" applyFont="1" applyFill="1" applyBorder="1" applyAlignment="1" applyProtection="1">
      <alignment horizontal="left"/>
    </xf>
    <xf numFmtId="0" fontId="34" fillId="0" borderId="102" xfId="0" applyFont="1" applyFill="1" applyBorder="1"/>
    <xf numFmtId="0" fontId="34" fillId="0" borderId="14" xfId="0" applyFont="1" applyBorder="1" applyAlignment="1">
      <alignment horizontal="center"/>
    </xf>
    <xf numFmtId="44" fontId="44" fillId="0" borderId="90" xfId="1" applyNumberFormat="1" applyFont="1" applyBorder="1"/>
    <xf numFmtId="0" fontId="42" fillId="0" borderId="93" xfId="0" applyFont="1" applyBorder="1" applyAlignment="1">
      <alignment horizontal="center"/>
    </xf>
    <xf numFmtId="0" fontId="42" fillId="0" borderId="81" xfId="0" applyFont="1" applyBorder="1" applyAlignment="1">
      <alignment horizontal="center"/>
    </xf>
    <xf numFmtId="44" fontId="42" fillId="0" borderId="0" xfId="1" applyFont="1" applyBorder="1" applyAlignment="1" applyProtection="1">
      <alignment horizontal="center"/>
    </xf>
    <xf numFmtId="44" fontId="42" fillId="0" borderId="95" xfId="1" applyFont="1" applyBorder="1" applyAlignment="1" applyProtection="1">
      <alignment horizontal="center"/>
    </xf>
    <xf numFmtId="44" fontId="42" fillId="0" borderId="131" xfId="1" applyNumberFormat="1" applyFont="1" applyBorder="1" applyProtection="1"/>
    <xf numFmtId="0" fontId="37" fillId="0" borderId="102" xfId="0" applyFont="1" applyBorder="1" applyAlignment="1">
      <alignment horizontal="center"/>
    </xf>
    <xf numFmtId="0" fontId="34" fillId="0" borderId="137" xfId="0" applyFont="1" applyFill="1" applyBorder="1" applyAlignment="1">
      <alignment horizontal="center"/>
    </xf>
    <xf numFmtId="0" fontId="34" fillId="0" borderId="95" xfId="0" applyFont="1" applyFill="1" applyBorder="1"/>
    <xf numFmtId="0" fontId="34" fillId="0" borderId="81" xfId="0" applyFont="1" applyFill="1" applyBorder="1"/>
    <xf numFmtId="0" fontId="34" fillId="0" borderId="138" xfId="0" applyFont="1" applyFill="1" applyBorder="1" applyAlignment="1">
      <alignment horizontal="center"/>
    </xf>
    <xf numFmtId="0" fontId="34" fillId="0" borderId="140" xfId="0" applyFont="1" applyFill="1" applyBorder="1" applyAlignment="1">
      <alignment horizontal="center"/>
    </xf>
    <xf numFmtId="44" fontId="42" fillId="0" borderId="141" xfId="1" applyNumberFormat="1" applyFont="1" applyFill="1" applyBorder="1" applyProtection="1"/>
    <xf numFmtId="0" fontId="34" fillId="0" borderId="45" xfId="2" applyFont="1" applyFill="1" applyBorder="1" applyAlignment="1">
      <alignment wrapText="1"/>
    </xf>
    <xf numFmtId="0" fontId="34" fillId="0" borderId="142" xfId="0" applyFont="1" applyFill="1" applyBorder="1" applyAlignment="1">
      <alignment horizontal="center"/>
    </xf>
    <xf numFmtId="44" fontId="62" fillId="0" borderId="98" xfId="3" applyNumberFormat="1" applyFont="1" applyFill="1" applyBorder="1"/>
    <xf numFmtId="44" fontId="42" fillId="0" borderId="98" xfId="1" applyFont="1" applyFill="1" applyBorder="1" applyAlignment="1" applyProtection="1">
      <alignment horizontal="center"/>
    </xf>
    <xf numFmtId="44" fontId="42" fillId="0" borderId="143" xfId="1" applyNumberFormat="1" applyFont="1" applyFill="1" applyBorder="1" applyProtection="1"/>
    <xf numFmtId="0" fontId="55" fillId="0" borderId="40" xfId="0" applyFont="1" applyBorder="1" applyAlignment="1">
      <alignment horizontal="center"/>
    </xf>
    <xf numFmtId="44" fontId="62" fillId="0" borderId="135" xfId="3" applyNumberFormat="1" applyFont="1" applyFill="1" applyBorder="1"/>
    <xf numFmtId="44" fontId="42" fillId="0" borderId="87" xfId="1" applyFont="1" applyFill="1" applyBorder="1" applyAlignment="1" applyProtection="1">
      <alignment horizontal="center"/>
    </xf>
    <xf numFmtId="44" fontId="42" fillId="0" borderId="72" xfId="1" applyNumberFormat="1" applyFont="1" applyFill="1" applyBorder="1" applyProtection="1"/>
    <xf numFmtId="0" fontId="34" fillId="0" borderId="96" xfId="2" applyFont="1" applyFill="1" applyBorder="1" applyAlignment="1">
      <alignment wrapText="1"/>
    </xf>
    <xf numFmtId="0" fontId="61" fillId="0" borderId="41" xfId="0" applyFont="1" applyBorder="1"/>
    <xf numFmtId="44" fontId="59" fillId="0" borderId="7" xfId="1" applyFont="1" applyBorder="1" applyAlignment="1" applyProtection="1">
      <alignment horizontal="left"/>
    </xf>
    <xf numFmtId="44" fontId="60" fillId="0" borderId="41" xfId="1" applyFont="1" applyBorder="1" applyAlignment="1" applyProtection="1">
      <alignment horizontal="center"/>
    </xf>
    <xf numFmtId="44" fontId="46" fillId="0" borderId="81" xfId="1" applyFont="1" applyBorder="1" applyAlignment="1" applyProtection="1">
      <alignment horizontal="center"/>
    </xf>
    <xf numFmtId="44" fontId="60" fillId="0" borderId="136" xfId="1" applyNumberFormat="1" applyFont="1" applyBorder="1" applyProtection="1"/>
    <xf numFmtId="44" fontId="58" fillId="0" borderId="7" xfId="1" applyFont="1" applyBorder="1" applyAlignment="1" applyProtection="1">
      <alignment horizontal="left"/>
    </xf>
    <xf numFmtId="44" fontId="62" fillId="0" borderId="102" xfId="3" applyNumberFormat="1" applyFont="1" applyFill="1" applyBorder="1"/>
    <xf numFmtId="0" fontId="40" fillId="0" borderId="7" xfId="0" applyFont="1" applyBorder="1" applyAlignment="1">
      <alignment horizontal="center"/>
    </xf>
    <xf numFmtId="44" fontId="52" fillId="0" borderId="7" xfId="1" applyFont="1" applyBorder="1" applyAlignment="1" applyProtection="1">
      <alignment horizontal="left"/>
    </xf>
    <xf numFmtId="0" fontId="34" fillId="0" borderId="45" xfId="0" applyFont="1" applyBorder="1"/>
    <xf numFmtId="0" fontId="0" fillId="0" borderId="92" xfId="0" applyFill="1" applyBorder="1"/>
    <xf numFmtId="44" fontId="47" fillId="0" borderId="87" xfId="1" applyNumberFormat="1" applyFont="1" applyFill="1" applyBorder="1"/>
    <xf numFmtId="0" fontId="34" fillId="0" borderId="74" xfId="2" applyFont="1" applyFill="1" applyBorder="1" applyAlignment="1">
      <alignment wrapText="1"/>
    </xf>
    <xf numFmtId="44" fontId="47" fillId="0" borderId="145" xfId="1" applyNumberFormat="1" applyFont="1" applyFill="1" applyBorder="1"/>
    <xf numFmtId="44" fontId="42" fillId="0" borderId="145" xfId="1" applyFont="1" applyFill="1" applyBorder="1" applyAlignment="1" applyProtection="1">
      <alignment horizontal="center"/>
    </xf>
    <xf numFmtId="44" fontId="42" fillId="0" borderId="75" xfId="1" applyNumberFormat="1" applyFont="1" applyFill="1" applyBorder="1" applyProtection="1"/>
    <xf numFmtId="0" fontId="47" fillId="0" borderId="12" xfId="0" applyFont="1" applyFill="1" applyBorder="1"/>
    <xf numFmtId="0" fontId="47" fillId="0" borderId="12" xfId="0" applyFont="1" applyFill="1" applyBorder="1" applyAlignment="1">
      <alignment horizontal="center"/>
    </xf>
    <xf numFmtId="0" fontId="0" fillId="0" borderId="7" xfId="0" applyBorder="1"/>
    <xf numFmtId="0" fontId="34" fillId="0" borderId="5" xfId="0" applyFont="1" applyFill="1" applyBorder="1" applyAlignment="1" applyProtection="1">
      <alignment horizontal="center"/>
    </xf>
    <xf numFmtId="44" fontId="47" fillId="0" borderId="7" xfId="1" applyFont="1" applyFill="1" applyBorder="1" applyAlignment="1" applyProtection="1">
      <alignment horizontal="left"/>
    </xf>
    <xf numFmtId="165" fontId="42" fillId="0" borderId="7" xfId="0" applyNumberFormat="1" applyFont="1" applyFill="1" applyBorder="1" applyAlignment="1" applyProtection="1">
      <alignment horizontal="center"/>
    </xf>
    <xf numFmtId="44" fontId="60" fillId="0" borderId="7" xfId="1" applyFont="1" applyFill="1" applyBorder="1" applyAlignment="1" applyProtection="1">
      <alignment horizontal="center"/>
    </xf>
    <xf numFmtId="165" fontId="60" fillId="0" borderId="7" xfId="0" applyNumberFormat="1" applyFont="1" applyFill="1" applyBorder="1" applyAlignment="1" applyProtection="1">
      <alignment horizontal="center"/>
    </xf>
    <xf numFmtId="44" fontId="60" fillId="0" borderId="1" xfId="1" applyNumberFormat="1" applyFont="1" applyFill="1" applyBorder="1" applyProtection="1"/>
    <xf numFmtId="0" fontId="34" fillId="0" borderId="139" xfId="0" applyFont="1" applyFill="1" applyBorder="1"/>
    <xf numFmtId="44" fontId="44" fillId="0" borderId="139" xfId="1" applyFont="1" applyFill="1" applyBorder="1"/>
    <xf numFmtId="44" fontId="44" fillId="0" borderId="144" xfId="1" applyFont="1" applyFill="1" applyBorder="1"/>
    <xf numFmtId="44" fontId="47" fillId="0" borderId="40" xfId="1" applyFont="1" applyFill="1" applyBorder="1" applyAlignment="1" applyProtection="1">
      <alignment horizontal="left"/>
    </xf>
    <xf numFmtId="44" fontId="42" fillId="0" borderId="40" xfId="1" applyFont="1" applyFill="1" applyBorder="1"/>
    <xf numFmtId="44" fontId="42" fillId="0" borderId="12" xfId="1" applyFont="1" applyFill="1" applyBorder="1" applyAlignment="1" applyProtection="1">
      <alignment horizontal="center"/>
    </xf>
    <xf numFmtId="0" fontId="34" fillId="0" borderId="90" xfId="0" applyFont="1" applyBorder="1"/>
    <xf numFmtId="44" fontId="60" fillId="0" borderId="82" xfId="1" applyNumberFormat="1" applyFont="1" applyBorder="1" applyProtection="1"/>
    <xf numFmtId="0" fontId="55" fillId="0" borderId="87" xfId="0" applyFont="1" applyBorder="1" applyAlignment="1">
      <alignment horizontal="center"/>
    </xf>
    <xf numFmtId="0" fontId="44" fillId="0" borderId="87" xfId="0" applyFont="1" applyBorder="1"/>
    <xf numFmtId="0" fontId="34" fillId="0" borderId="96" xfId="0" applyFont="1" applyBorder="1"/>
    <xf numFmtId="44" fontId="44" fillId="0" borderId="96" xfId="0" applyNumberFormat="1" applyFont="1" applyBorder="1"/>
    <xf numFmtId="0" fontId="40" fillId="0" borderId="90" xfId="0" applyFont="1" applyBorder="1"/>
    <xf numFmtId="0" fontId="47" fillId="0" borderId="90" xfId="0" applyFont="1" applyBorder="1"/>
    <xf numFmtId="0" fontId="47" fillId="0" borderId="90" xfId="0" applyFont="1" applyBorder="1" applyAlignment="1">
      <alignment horizontal="center"/>
    </xf>
    <xf numFmtId="0" fontId="34" fillId="0" borderId="94" xfId="0" applyFont="1" applyBorder="1" applyAlignment="1"/>
    <xf numFmtId="0" fontId="34" fillId="0" borderId="146" xfId="0" applyFont="1" applyBorder="1" applyAlignment="1"/>
    <xf numFmtId="0" fontId="34" fillId="0" borderId="102" xfId="0" applyFont="1" applyBorder="1" applyAlignment="1"/>
    <xf numFmtId="0" fontId="55" fillId="0" borderId="96" xfId="0" applyFont="1" applyBorder="1" applyAlignment="1">
      <alignment horizontal="center"/>
    </xf>
    <xf numFmtId="0" fontId="37" fillId="0" borderId="96" xfId="0" applyFont="1" applyBorder="1"/>
    <xf numFmtId="44" fontId="53" fillId="0" borderId="96" xfId="1" applyFont="1" applyBorder="1"/>
    <xf numFmtId="0" fontId="44" fillId="0" borderId="96" xfId="0" applyFont="1" applyBorder="1"/>
    <xf numFmtId="0" fontId="44" fillId="0" borderId="96" xfId="0" applyFont="1" applyBorder="1" applyAlignment="1">
      <alignment horizontal="center"/>
    </xf>
    <xf numFmtId="0" fontId="61" fillId="0" borderId="90" xfId="0" applyFont="1" applyBorder="1"/>
    <xf numFmtId="44" fontId="59" fillId="0" borderId="90" xfId="1" applyNumberFormat="1" applyFont="1" applyBorder="1"/>
    <xf numFmtId="0" fontId="59" fillId="0" borderId="90" xfId="0" applyFont="1" applyBorder="1" applyAlignment="1">
      <alignment horizontal="center"/>
    </xf>
    <xf numFmtId="0" fontId="37" fillId="0" borderId="90" xfId="0" applyFont="1" applyBorder="1"/>
    <xf numFmtId="44" fontId="54" fillId="0" borderId="90" xfId="1" applyNumberFormat="1" applyFont="1" applyBorder="1"/>
    <xf numFmtId="0" fontId="48" fillId="0" borderId="0" xfId="0" applyFont="1" applyBorder="1"/>
    <xf numFmtId="44" fontId="44" fillId="0" borderId="12" xfId="0" applyNumberFormat="1" applyFont="1" applyFill="1" applyBorder="1"/>
    <xf numFmtId="0" fontId="64" fillId="0" borderId="12" xfId="0" applyFont="1" applyBorder="1" applyAlignment="1"/>
    <xf numFmtId="0" fontId="39" fillId="0" borderId="12" xfId="0" applyFont="1" applyBorder="1" applyAlignment="1"/>
    <xf numFmtId="0" fontId="0" fillId="0" borderId="71" xfId="0" applyBorder="1" applyAlignment="1" applyProtection="1">
      <alignment horizontal="left"/>
    </xf>
    <xf numFmtId="0" fontId="4" fillId="0" borderId="72" xfId="0" applyFont="1" applyBorder="1" applyProtection="1"/>
    <xf numFmtId="0" fontId="4" fillId="0" borderId="73" xfId="0" applyFont="1" applyBorder="1" applyProtection="1"/>
    <xf numFmtId="0" fontId="4" fillId="0" borderId="71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left"/>
    </xf>
    <xf numFmtId="0" fontId="65" fillId="0" borderId="60" xfId="0" applyFont="1" applyBorder="1" applyAlignment="1" applyProtection="1">
      <alignment horizontal="center"/>
    </xf>
    <xf numFmtId="0" fontId="66" fillId="0" borderId="10" xfId="0" applyFont="1" applyBorder="1" applyProtection="1"/>
    <xf numFmtId="0" fontId="67" fillId="0" borderId="10" xfId="0" applyFont="1" applyBorder="1" applyProtection="1"/>
    <xf numFmtId="0" fontId="66" fillId="0" borderId="10" xfId="0" applyFont="1" applyBorder="1" applyAlignment="1" applyProtection="1">
      <alignment horizontal="center"/>
    </xf>
    <xf numFmtId="0" fontId="66" fillId="0" borderId="52" xfId="0" applyFont="1" applyBorder="1" applyProtection="1"/>
    <xf numFmtId="0" fontId="7" fillId="0" borderId="65" xfId="0" applyFont="1" applyBorder="1" applyAlignment="1" applyProtection="1">
      <alignment horizontal="left"/>
    </xf>
    <xf numFmtId="0" fontId="68" fillId="0" borderId="38" xfId="0" applyFont="1" applyBorder="1" applyAlignment="1" applyProtection="1">
      <alignment horizontal="center"/>
    </xf>
    <xf numFmtId="0" fontId="66" fillId="0" borderId="7" xfId="0" applyFont="1" applyBorder="1" applyProtection="1"/>
    <xf numFmtId="0" fontId="67" fillId="0" borderId="7" xfId="0" applyFont="1" applyBorder="1" applyProtection="1"/>
    <xf numFmtId="0" fontId="66" fillId="0" borderId="1" xfId="0" applyFont="1" applyBorder="1" applyProtection="1"/>
    <xf numFmtId="0" fontId="9" fillId="0" borderId="65" xfId="0" applyFont="1" applyBorder="1" applyAlignment="1" applyProtection="1">
      <alignment horizontal="left"/>
    </xf>
    <xf numFmtId="0" fontId="0" fillId="0" borderId="147" xfId="0" applyBorder="1" applyAlignment="1" applyProtection="1">
      <alignment horizontal="left"/>
    </xf>
    <xf numFmtId="9" fontId="68" fillId="0" borderId="7" xfId="0" applyNumberFormat="1" applyFont="1" applyBorder="1" applyAlignment="1" applyProtection="1">
      <alignment horizontal="center"/>
    </xf>
    <xf numFmtId="0" fontId="66" fillId="0" borderId="74" xfId="0" applyFont="1" applyBorder="1" applyProtection="1"/>
    <xf numFmtId="0" fontId="9" fillId="4" borderId="65" xfId="0" applyFont="1" applyFill="1" applyBorder="1" applyAlignment="1" applyProtection="1">
      <alignment horizontal="left"/>
    </xf>
    <xf numFmtId="165" fontId="9" fillId="4" borderId="1" xfId="0" applyNumberFormat="1" applyFont="1" applyFill="1" applyBorder="1" applyProtection="1"/>
    <xf numFmtId="0" fontId="19" fillId="0" borderId="65" xfId="0" applyFont="1" applyBorder="1" applyAlignment="1" applyProtection="1">
      <alignment horizontal="left"/>
    </xf>
    <xf numFmtId="165" fontId="7" fillId="0" borderId="5" xfId="0" applyNumberFormat="1" applyFont="1" applyBorder="1" applyAlignment="1" applyProtection="1">
      <alignment horizontal="left"/>
    </xf>
    <xf numFmtId="165" fontId="9" fillId="0" borderId="1" xfId="0" applyNumberFormat="1" applyFont="1" applyBorder="1" applyProtection="1"/>
    <xf numFmtId="0" fontId="69" fillId="0" borderId="65" xfId="0" applyFont="1" applyBorder="1" applyAlignment="1" applyProtection="1">
      <alignment horizontal="left"/>
    </xf>
    <xf numFmtId="165" fontId="20" fillId="0" borderId="5" xfId="0" applyNumberFormat="1" applyFont="1" applyBorder="1" applyAlignment="1" applyProtection="1">
      <alignment horizontal="center"/>
    </xf>
    <xf numFmtId="0" fontId="9" fillId="0" borderId="107" xfId="0" applyFont="1" applyBorder="1" applyAlignment="1" applyProtection="1">
      <alignment horizontal="left"/>
    </xf>
    <xf numFmtId="0" fontId="9" fillId="0" borderId="110" xfId="0" applyFont="1" applyBorder="1" applyAlignment="1" applyProtection="1">
      <alignment horizontal="left"/>
    </xf>
    <xf numFmtId="165" fontId="20" fillId="0" borderId="11" xfId="0" applyNumberFormat="1" applyFont="1" applyFill="1" applyBorder="1" applyAlignment="1" applyProtection="1">
      <alignment horizontal="center" vertical="center"/>
    </xf>
    <xf numFmtId="165" fontId="20" fillId="0" borderId="41" xfId="0" applyNumberFormat="1" applyFont="1" applyFill="1" applyBorder="1" applyAlignment="1" applyProtection="1">
      <alignment horizontal="center"/>
    </xf>
    <xf numFmtId="168" fontId="20" fillId="0" borderId="41" xfId="0" applyNumberFormat="1" applyFont="1" applyBorder="1" applyAlignment="1" applyProtection="1">
      <alignment horizontal="center"/>
    </xf>
    <xf numFmtId="0" fontId="70" fillId="0" borderId="65" xfId="0" applyFont="1" applyBorder="1" applyAlignment="1" applyProtection="1">
      <alignment horizontal="left"/>
    </xf>
    <xf numFmtId="0" fontId="9" fillId="0" borderId="65" xfId="0" applyFont="1" applyFill="1" applyBorder="1" applyAlignment="1" applyProtection="1">
      <alignment horizontal="left"/>
    </xf>
    <xf numFmtId="165" fontId="20" fillId="0" borderId="7" xfId="0" applyNumberFormat="1" applyFont="1" applyFill="1" applyBorder="1" applyProtection="1"/>
    <xf numFmtId="165" fontId="20" fillId="0" borderId="1" xfId="0" applyNumberFormat="1" applyFont="1" applyFill="1" applyBorder="1" applyProtection="1"/>
    <xf numFmtId="165" fontId="20" fillId="0" borderId="41" xfId="0" applyNumberFormat="1" applyFont="1" applyBorder="1" applyProtection="1"/>
    <xf numFmtId="0" fontId="20" fillId="0" borderId="65" xfId="0" applyFont="1" applyBorder="1" applyAlignment="1" applyProtection="1">
      <alignment horizontal="left"/>
    </xf>
    <xf numFmtId="165" fontId="17" fillId="0" borderId="12" xfId="0" applyNumberFormat="1" applyFont="1" applyBorder="1" applyProtection="1"/>
    <xf numFmtId="165" fontId="17" fillId="0" borderId="82" xfId="0" applyNumberFormat="1" applyFont="1" applyBorder="1" applyProtection="1"/>
    <xf numFmtId="0" fontId="0" fillId="0" borderId="108" xfId="0" applyBorder="1"/>
    <xf numFmtId="0" fontId="0" fillId="0" borderId="72" xfId="0" applyBorder="1"/>
    <xf numFmtId="0" fontId="5" fillId="0" borderId="65" xfId="0" applyFont="1" applyBorder="1" applyAlignment="1" applyProtection="1">
      <alignment horizontal="left"/>
    </xf>
    <xf numFmtId="0" fontId="26" fillId="0" borderId="65" xfId="0" applyFont="1" applyBorder="1" applyAlignment="1" applyProtection="1">
      <alignment horizontal="left"/>
    </xf>
    <xf numFmtId="0" fontId="7" fillId="0" borderId="69" xfId="0" applyFont="1" applyBorder="1" applyAlignment="1" applyProtection="1">
      <alignment horizontal="left"/>
    </xf>
    <xf numFmtId="165" fontId="7" fillId="0" borderId="70" xfId="0" applyNumberFormat="1" applyFont="1" applyBorder="1" applyProtection="1"/>
    <xf numFmtId="0" fontId="7" fillId="0" borderId="112" xfId="0" applyFont="1" applyBorder="1" applyProtection="1"/>
    <xf numFmtId="0" fontId="9" fillId="0" borderId="71" xfId="0" applyFont="1" applyBorder="1" applyAlignment="1" applyProtection="1">
      <alignment horizontal="left"/>
    </xf>
    <xf numFmtId="0" fontId="0" fillId="0" borderId="72" xfId="0" applyBorder="1" applyProtection="1"/>
    <xf numFmtId="0" fontId="39" fillId="0" borderId="35" xfId="0" applyFont="1" applyBorder="1" applyProtection="1"/>
    <xf numFmtId="1" fontId="39" fillId="0" borderId="130" xfId="0" applyNumberFormat="1" applyFont="1" applyBorder="1" applyAlignment="1">
      <alignment horizontal="center"/>
    </xf>
    <xf numFmtId="0" fontId="34" fillId="0" borderId="0" xfId="0" applyFont="1" applyBorder="1" applyAlignment="1" applyProtection="1">
      <alignment horizontal="left" vertical="center"/>
    </xf>
    <xf numFmtId="44" fontId="34" fillId="0" borderId="0" xfId="1" applyFont="1" applyBorder="1" applyAlignment="1" applyProtection="1">
      <alignment horizontal="left"/>
    </xf>
    <xf numFmtId="167" fontId="39" fillId="0" borderId="0" xfId="1" applyNumberFormat="1" applyFont="1" applyBorder="1" applyAlignment="1" applyProtection="1">
      <alignment horizontal="right"/>
    </xf>
    <xf numFmtId="10" fontId="39" fillId="0" borderId="0" xfId="1" applyNumberFormat="1" applyFont="1" applyBorder="1" applyAlignment="1" applyProtection="1">
      <alignment horizontal="right"/>
    </xf>
    <xf numFmtId="167" fontId="39" fillId="0" borderId="131" xfId="1" applyNumberFormat="1" applyFont="1" applyBorder="1" applyAlignment="1" applyProtection="1">
      <alignment horizontal="right"/>
    </xf>
    <xf numFmtId="0" fontId="7" fillId="0" borderId="130" xfId="0" applyFont="1" applyBorder="1" applyProtection="1"/>
    <xf numFmtId="0" fontId="7" fillId="0" borderId="0" xfId="0" applyFont="1" applyBorder="1" applyAlignment="1" applyProtection="1">
      <alignment horizontal="left"/>
    </xf>
    <xf numFmtId="0" fontId="7" fillId="0" borderId="148" xfId="0" applyFont="1" applyBorder="1" applyProtection="1"/>
    <xf numFmtId="0" fontId="7" fillId="0" borderId="131" xfId="0" applyFont="1" applyBorder="1" applyProtection="1"/>
    <xf numFmtId="0" fontId="9" fillId="0" borderId="130" xfId="0" applyFont="1" applyBorder="1" applyProtection="1"/>
    <xf numFmtId="0" fontId="9" fillId="0" borderId="149" xfId="0" applyFont="1" applyBorder="1" applyProtection="1"/>
    <xf numFmtId="0" fontId="7" fillId="0" borderId="150" xfId="0" applyFont="1" applyBorder="1" applyAlignment="1" applyProtection="1">
      <alignment horizontal="left"/>
    </xf>
    <xf numFmtId="0" fontId="7" fillId="0" borderId="150" xfId="0" applyFont="1" applyBorder="1" applyProtection="1"/>
    <xf numFmtId="0" fontId="7" fillId="0" borderId="151" xfId="0" applyFont="1" applyBorder="1" applyProtection="1"/>
    <xf numFmtId="0" fontId="34" fillId="0" borderId="152" xfId="0" applyFont="1" applyFill="1" applyBorder="1" applyAlignment="1">
      <alignment horizontal="center"/>
    </xf>
    <xf numFmtId="0" fontId="34" fillId="0" borderId="153" xfId="2" applyFont="1" applyFill="1" applyBorder="1" applyAlignment="1">
      <alignment wrapText="1"/>
    </xf>
    <xf numFmtId="44" fontId="62" fillId="0" borderId="154" xfId="3" applyNumberFormat="1" applyFont="1" applyFill="1" applyBorder="1"/>
    <xf numFmtId="44" fontId="42" fillId="0" borderId="155" xfId="1" applyFont="1" applyFill="1" applyBorder="1" applyAlignment="1" applyProtection="1">
      <alignment horizontal="center"/>
    </xf>
    <xf numFmtId="44" fontId="42" fillId="0" borderId="156" xfId="1" applyFont="1" applyFill="1" applyBorder="1" applyAlignment="1" applyProtection="1">
      <alignment horizontal="center"/>
    </xf>
    <xf numFmtId="44" fontId="42" fillId="0" borderId="157" xfId="1" applyNumberFormat="1" applyFont="1" applyFill="1" applyBorder="1" applyProtection="1"/>
    <xf numFmtId="0" fontId="37" fillId="0" borderId="137" xfId="0" applyFont="1" applyBorder="1" applyAlignment="1">
      <alignment horizontal="center"/>
    </xf>
    <xf numFmtId="0" fontId="5" fillId="0" borderId="158" xfId="0" applyFont="1" applyBorder="1" applyAlignment="1" applyProtection="1">
      <alignment horizontal="left"/>
    </xf>
    <xf numFmtId="165" fontId="17" fillId="0" borderId="115" xfId="0" applyNumberFormat="1" applyFont="1" applyBorder="1" applyAlignment="1" applyProtection="1">
      <alignment horizontal="center"/>
    </xf>
    <xf numFmtId="165" fontId="7" fillId="0" borderId="115" xfId="0" applyNumberFormat="1" applyFont="1" applyBorder="1" applyProtection="1"/>
    <xf numFmtId="165" fontId="20" fillId="0" borderId="115" xfId="0" applyNumberFormat="1" applyFont="1" applyBorder="1" applyProtection="1"/>
    <xf numFmtId="165" fontId="20" fillId="0" borderId="117" xfId="0" applyNumberFormat="1" applyFont="1" applyBorder="1" applyProtection="1"/>
    <xf numFmtId="0" fontId="39" fillId="0" borderId="0" xfId="0" applyFont="1" applyFill="1"/>
    <xf numFmtId="0" fontId="37" fillId="0" borderId="13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44" fontId="47" fillId="0" borderId="0" xfId="1" applyFont="1" applyBorder="1"/>
    <xf numFmtId="0" fontId="34" fillId="0" borderId="0" xfId="0" applyFont="1" applyFill="1" applyBorder="1"/>
    <xf numFmtId="0" fontId="16" fillId="0" borderId="0" xfId="0" applyFont="1" applyBorder="1" applyAlignment="1" applyProtection="1"/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16" fillId="0" borderId="44" xfId="0" applyFont="1" applyBorder="1" applyAlignment="1" applyProtection="1">
      <alignment horizontal="center"/>
    </xf>
    <xf numFmtId="165" fontId="20" fillId="0" borderId="40" xfId="0" applyNumberFormat="1" applyFont="1" applyBorder="1" applyAlignment="1" applyProtection="1">
      <alignment horizontal="center" vertical="center"/>
    </xf>
    <xf numFmtId="165" fontId="20" fillId="0" borderId="59" xfId="0" applyNumberFormat="1" applyFont="1" applyBorder="1" applyAlignment="1" applyProtection="1">
      <alignment horizontal="center" vertical="center"/>
    </xf>
    <xf numFmtId="0" fontId="7" fillId="0" borderId="150" xfId="0" applyFont="1" applyFill="1" applyBorder="1" applyAlignment="1" applyProtection="1">
      <alignment horizontal="left"/>
    </xf>
    <xf numFmtId="0" fontId="16" fillId="0" borderId="55" xfId="0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/>
    </xf>
    <xf numFmtId="0" fontId="34" fillId="0" borderId="11" xfId="0" applyFont="1" applyFill="1" applyBorder="1" applyAlignment="1">
      <alignment wrapText="1"/>
    </xf>
    <xf numFmtId="0" fontId="39" fillId="0" borderId="71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44" fontId="44" fillId="0" borderId="7" xfId="1" applyNumberFormat="1" applyFont="1" applyFill="1" applyBorder="1"/>
    <xf numFmtId="0" fontId="34" fillId="0" borderId="116" xfId="0" applyFont="1" applyFill="1" applyBorder="1" applyAlignment="1">
      <alignment horizontal="center"/>
    </xf>
    <xf numFmtId="0" fontId="34" fillId="0" borderId="159" xfId="0" applyFont="1" applyFill="1" applyBorder="1"/>
    <xf numFmtId="44" fontId="47" fillId="0" borderId="159" xfId="1" applyFont="1" applyFill="1" applyBorder="1"/>
    <xf numFmtId="0" fontId="47" fillId="0" borderId="159" xfId="0" applyFont="1" applyFill="1" applyBorder="1"/>
    <xf numFmtId="0" fontId="47" fillId="0" borderId="159" xfId="0" applyFont="1" applyFill="1" applyBorder="1" applyAlignment="1">
      <alignment horizontal="center"/>
    </xf>
    <xf numFmtId="44" fontId="42" fillId="0" borderId="160" xfId="1" applyNumberFormat="1" applyFont="1" applyFill="1" applyBorder="1" applyProtection="1"/>
    <xf numFmtId="44" fontId="39" fillId="0" borderId="7" xfId="3" applyNumberFormat="1" applyFont="1" applyFill="1" applyBorder="1"/>
    <xf numFmtId="0" fontId="34" fillId="0" borderId="161" xfId="0" applyFont="1" applyBorder="1" applyAlignment="1">
      <alignment horizontal="center"/>
    </xf>
    <xf numFmtId="0" fontId="34" fillId="0" borderId="115" xfId="0" applyFont="1" applyFill="1" applyBorder="1"/>
    <xf numFmtId="44" fontId="44" fillId="0" borderId="115" xfId="0" applyNumberFormat="1" applyFont="1" applyFill="1" applyBorder="1"/>
    <xf numFmtId="44" fontId="42" fillId="0" borderId="162" xfId="1" applyFont="1" applyFill="1" applyBorder="1" applyAlignment="1" applyProtection="1">
      <alignment horizontal="center"/>
    </xf>
    <xf numFmtId="44" fontId="42" fillId="0" borderId="115" xfId="1" applyFont="1" applyFill="1" applyBorder="1" applyAlignment="1" applyProtection="1">
      <alignment horizontal="center"/>
    </xf>
    <xf numFmtId="44" fontId="17" fillId="0" borderId="40" xfId="1" applyFont="1" applyBorder="1" applyProtection="1"/>
    <xf numFmtId="44" fontId="17" fillId="0" borderId="39" xfId="1" applyFont="1" applyBorder="1" applyProtection="1"/>
    <xf numFmtId="0" fontId="5" fillId="0" borderId="21" xfId="0" applyFont="1" applyFill="1" applyBorder="1" applyProtection="1"/>
    <xf numFmtId="0" fontId="0" fillId="3" borderId="17" xfId="0" applyFill="1" applyBorder="1"/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Alignment="1">
      <alignment horizontal="center"/>
    </xf>
    <xf numFmtId="0" fontId="18" fillId="3" borderId="0" xfId="0" applyFont="1" applyFill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right"/>
    </xf>
    <xf numFmtId="0" fontId="4" fillId="3" borderId="20" xfId="0" applyFont="1" applyFill="1" applyBorder="1"/>
    <xf numFmtId="0" fontId="5" fillId="3" borderId="38" xfId="0" applyFont="1" applyFill="1" applyBorder="1" applyAlignment="1">
      <alignment horizontal="left"/>
    </xf>
    <xf numFmtId="0" fontId="6" fillId="3" borderId="3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0" xfId="0" applyFont="1" applyFill="1"/>
    <xf numFmtId="0" fontId="4" fillId="3" borderId="21" xfId="0" applyFont="1" applyFill="1" applyBorder="1"/>
    <xf numFmtId="0" fontId="5" fillId="3" borderId="55" xfId="0" applyFont="1" applyFill="1" applyBorder="1" applyAlignment="1">
      <alignment horizontal="left"/>
    </xf>
    <xf numFmtId="0" fontId="5" fillId="3" borderId="55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/>
    </xf>
    <xf numFmtId="0" fontId="5" fillId="3" borderId="38" xfId="0" applyFont="1" applyFill="1" applyBorder="1"/>
    <xf numFmtId="0" fontId="5" fillId="3" borderId="39" xfId="0" applyFont="1" applyFill="1" applyBorder="1"/>
    <xf numFmtId="0" fontId="4" fillId="3" borderId="0" xfId="0" applyFont="1" applyFill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0" xfId="0" applyFont="1" applyFill="1"/>
    <xf numFmtId="0" fontId="4" fillId="3" borderId="38" xfId="0" applyFont="1" applyFill="1" applyBorder="1"/>
    <xf numFmtId="0" fontId="4" fillId="3" borderId="39" xfId="0" applyFont="1" applyFill="1" applyBorder="1"/>
    <xf numFmtId="0" fontId="4" fillId="3" borderId="22" xfId="0" applyFont="1" applyFill="1" applyBorder="1"/>
    <xf numFmtId="0" fontId="5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/>
    <xf numFmtId="0" fontId="0" fillId="3" borderId="23" xfId="0" applyFill="1" applyBorder="1"/>
    <xf numFmtId="0" fontId="7" fillId="0" borderId="24" xfId="0" applyFont="1" applyBorder="1"/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10" fontId="8" fillId="0" borderId="52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27" xfId="0" applyFont="1" applyBorder="1"/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/>
    <xf numFmtId="0" fontId="8" fillId="0" borderId="26" xfId="0" applyFont="1" applyBorder="1"/>
    <xf numFmtId="0" fontId="9" fillId="0" borderId="2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0" fontId="8" fillId="0" borderId="5" xfId="0" applyFont="1" applyBorder="1"/>
    <xf numFmtId="0" fontId="10" fillId="2" borderId="2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6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1" fillId="0" borderId="27" xfId="0" applyFont="1" applyBorder="1"/>
    <xf numFmtId="165" fontId="7" fillId="0" borderId="7" xfId="0" applyNumberFormat="1" applyFont="1" applyBorder="1" applyAlignment="1">
      <alignment horizontal="center"/>
    </xf>
    <xf numFmtId="165" fontId="7" fillId="0" borderId="4" xfId="0" applyNumberFormat="1" applyFont="1" applyBorder="1"/>
    <xf numFmtId="165" fontId="7" fillId="0" borderId="5" xfId="0" applyNumberFormat="1" applyFont="1" applyBorder="1"/>
    <xf numFmtId="165" fontId="7" fillId="0" borderId="1" xfId="0" applyNumberFormat="1" applyFont="1" applyBorder="1"/>
    <xf numFmtId="165" fontId="7" fillId="0" borderId="26" xfId="0" applyNumberFormat="1" applyFont="1" applyBorder="1"/>
    <xf numFmtId="0" fontId="25" fillId="0" borderId="27" xfId="0" applyFont="1" applyBorder="1" applyAlignment="1">
      <alignment horizontal="center"/>
    </xf>
    <xf numFmtId="167" fontId="17" fillId="0" borderId="7" xfId="1" applyNumberFormat="1" applyFont="1" applyBorder="1" applyAlignment="1">
      <alignment horizontal="center"/>
    </xf>
    <xf numFmtId="167" fontId="17" fillId="0" borderId="4" xfId="1" applyNumberFormat="1" applyFont="1" applyBorder="1" applyAlignment="1">
      <alignment horizontal="center"/>
    </xf>
    <xf numFmtId="167" fontId="17" fillId="0" borderId="5" xfId="1" applyNumberFormat="1" applyFont="1" applyBorder="1"/>
    <xf numFmtId="167" fontId="17" fillId="0" borderId="1" xfId="1" applyNumberFormat="1" applyFont="1" applyBorder="1"/>
    <xf numFmtId="167" fontId="17" fillId="0" borderId="26" xfId="1" applyNumberFormat="1" applyFont="1" applyBorder="1"/>
    <xf numFmtId="0" fontId="71" fillId="0" borderId="44" xfId="0" applyFont="1" applyBorder="1" applyAlignment="1">
      <alignment horizontal="left"/>
    </xf>
    <xf numFmtId="0" fontId="71" fillId="0" borderId="7" xfId="0" applyFont="1" applyBorder="1" applyAlignment="1">
      <alignment horizontal="left"/>
    </xf>
    <xf numFmtId="0" fontId="25" fillId="0" borderId="44" xfId="0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44" fontId="17" fillId="0" borderId="12" xfId="1" applyFont="1" applyBorder="1" applyAlignment="1">
      <alignment horizontal="center"/>
    </xf>
    <xf numFmtId="44" fontId="17" fillId="0" borderId="14" xfId="1" applyFont="1" applyBorder="1"/>
    <xf numFmtId="0" fontId="25" fillId="0" borderId="31" xfId="0" applyFont="1" applyBorder="1" applyAlignment="1">
      <alignment horizontal="left"/>
    </xf>
    <xf numFmtId="44" fontId="17" fillId="0" borderId="13" xfId="1" applyFont="1" applyBorder="1" applyAlignment="1">
      <alignment horizontal="center"/>
    </xf>
    <xf numFmtId="44" fontId="17" fillId="0" borderId="13" xfId="1" applyFont="1" applyBorder="1"/>
    <xf numFmtId="44" fontId="17" fillId="0" borderId="1" xfId="1" applyFont="1" applyBorder="1"/>
    <xf numFmtId="44" fontId="17" fillId="0" borderId="32" xfId="1" applyFont="1" applyBorder="1"/>
    <xf numFmtId="44" fontId="17" fillId="0" borderId="7" xfId="1" applyFont="1" applyBorder="1" applyAlignment="1">
      <alignment horizontal="center"/>
    </xf>
    <xf numFmtId="44" fontId="17" fillId="0" borderId="4" xfId="1" applyFont="1" applyBorder="1" applyAlignment="1">
      <alignment horizontal="center"/>
    </xf>
    <xf numFmtId="44" fontId="17" fillId="0" borderId="5" xfId="1" applyFont="1" applyBorder="1"/>
    <xf numFmtId="44" fontId="17" fillId="0" borderId="26" xfId="1" applyFont="1" applyBorder="1"/>
    <xf numFmtId="44" fontId="17" fillId="0" borderId="4" xfId="1" applyFont="1" applyBorder="1"/>
    <xf numFmtId="0" fontId="25" fillId="0" borderId="31" xfId="0" applyFont="1" applyBorder="1" applyAlignment="1">
      <alignment horizontal="center"/>
    </xf>
    <xf numFmtId="0" fontId="25" fillId="0" borderId="27" xfId="0" applyFont="1" applyBorder="1"/>
    <xf numFmtId="0" fontId="25" fillId="0" borderId="27" xfId="0" applyFont="1" applyBorder="1" applyAlignment="1">
      <alignment horizontal="left"/>
    </xf>
    <xf numFmtId="44" fontId="20" fillId="0" borderId="7" xfId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" xfId="0" applyNumberFormat="1" applyFont="1" applyBorder="1"/>
    <xf numFmtId="165" fontId="17" fillId="0" borderId="41" xfId="0" applyNumberFormat="1" applyFont="1" applyBorder="1"/>
    <xf numFmtId="165" fontId="17" fillId="0" borderId="26" xfId="0" applyNumberFormat="1" applyFont="1" applyBorder="1"/>
    <xf numFmtId="165" fontId="17" fillId="0" borderId="12" xfId="0" applyNumberFormat="1" applyFont="1" applyBorder="1" applyAlignment="1">
      <alignment horizontal="center"/>
    </xf>
    <xf numFmtId="165" fontId="17" fillId="0" borderId="15" xfId="0" applyNumberFormat="1" applyFont="1" applyBorder="1"/>
    <xf numFmtId="165" fontId="17" fillId="0" borderId="45" xfId="0" applyNumberFormat="1" applyFont="1" applyBorder="1"/>
    <xf numFmtId="0" fontId="16" fillId="0" borderId="42" xfId="0" applyFont="1" applyBorder="1"/>
    <xf numFmtId="165" fontId="17" fillId="0" borderId="40" xfId="0" applyNumberFormat="1" applyFont="1" applyBorder="1" applyAlignment="1">
      <alignment horizontal="center"/>
    </xf>
    <xf numFmtId="165" fontId="17" fillId="0" borderId="40" xfId="0" applyNumberFormat="1" applyFont="1" applyBorder="1"/>
    <xf numFmtId="165" fontId="17" fillId="0" borderId="43" xfId="0" applyNumberFormat="1" applyFont="1" applyBorder="1"/>
    <xf numFmtId="165" fontId="19" fillId="0" borderId="27" xfId="0" applyNumberFormat="1" applyFont="1" applyBorder="1" applyAlignment="1">
      <alignment horizontal="left"/>
    </xf>
    <xf numFmtId="165" fontId="19" fillId="0" borderId="7" xfId="0" applyNumberFormat="1" applyFont="1" applyBorder="1" applyAlignment="1">
      <alignment horizontal="left"/>
    </xf>
    <xf numFmtId="165" fontId="17" fillId="0" borderId="7" xfId="0" applyNumberFormat="1" applyFont="1" applyBorder="1"/>
    <xf numFmtId="165" fontId="20" fillId="0" borderId="7" xfId="0" applyNumberFormat="1" applyFont="1" applyBorder="1"/>
    <xf numFmtId="165" fontId="20" fillId="0" borderId="1" xfId="0" applyNumberFormat="1" applyFont="1" applyBorder="1"/>
    <xf numFmtId="165" fontId="20" fillId="0" borderId="26" xfId="0" applyNumberFormat="1" applyFont="1" applyBorder="1"/>
    <xf numFmtId="0" fontId="16" fillId="0" borderId="27" xfId="0" applyFont="1" applyBorder="1"/>
    <xf numFmtId="44" fontId="17" fillId="0" borderId="12" xfId="1" applyFont="1" applyBorder="1"/>
    <xf numFmtId="0" fontId="7" fillId="3" borderId="33" xfId="0" applyFont="1" applyFill="1" applyBorder="1" applyAlignment="1">
      <alignment horizontal="center"/>
    </xf>
    <xf numFmtId="165" fontId="17" fillId="0" borderId="34" xfId="0" applyNumberFormat="1" applyFont="1" applyBorder="1"/>
    <xf numFmtId="165" fontId="7" fillId="3" borderId="34" xfId="0" applyNumberFormat="1" applyFont="1" applyFill="1" applyBorder="1"/>
    <xf numFmtId="165" fontId="7" fillId="3" borderId="30" xfId="0" applyNumberFormat="1" applyFont="1" applyFill="1" applyBorder="1"/>
    <xf numFmtId="0" fontId="12" fillId="3" borderId="20" xfId="0" applyFont="1" applyFill="1" applyBorder="1"/>
    <xf numFmtId="0" fontId="7" fillId="3" borderId="20" xfId="0" applyFont="1" applyFill="1" applyBorder="1" applyAlignment="1">
      <alignment horizontal="center"/>
    </xf>
    <xf numFmtId="165" fontId="17" fillId="0" borderId="0" xfId="0" applyNumberFormat="1" applyFont="1"/>
    <xf numFmtId="165" fontId="7" fillId="3" borderId="0" xfId="0" applyNumberFormat="1" applyFont="1" applyFill="1"/>
    <xf numFmtId="165" fontId="7" fillId="3" borderId="21" xfId="0" applyNumberFormat="1" applyFont="1" applyFill="1" applyBorder="1"/>
    <xf numFmtId="0" fontId="7" fillId="0" borderId="33" xfId="0" applyFont="1" applyBorder="1"/>
    <xf numFmtId="0" fontId="7" fillId="0" borderId="34" xfId="0" applyFont="1" applyBorder="1"/>
    <xf numFmtId="0" fontId="7" fillId="0" borderId="30" xfId="0" applyFont="1" applyBorder="1"/>
    <xf numFmtId="165" fontId="7" fillId="0" borderId="0" xfId="0" applyNumberFormat="1" applyFont="1"/>
    <xf numFmtId="0" fontId="7" fillId="0" borderId="20" xfId="0" applyFont="1" applyBorder="1"/>
    <xf numFmtId="0" fontId="22" fillId="0" borderId="0" xfId="0" applyFont="1"/>
    <xf numFmtId="0" fontId="7" fillId="0" borderId="0" xfId="0" applyFont="1"/>
    <xf numFmtId="0" fontId="7" fillId="0" borderId="21" xfId="0" applyFont="1" applyBorder="1"/>
    <xf numFmtId="0" fontId="22" fillId="0" borderId="21" xfId="0" applyFont="1" applyBorder="1"/>
    <xf numFmtId="0" fontId="12" fillId="0" borderId="0" xfId="0" applyFont="1"/>
    <xf numFmtId="0" fontId="9" fillId="0" borderId="0" xfId="0" applyFont="1"/>
    <xf numFmtId="0" fontId="9" fillId="0" borderId="20" xfId="0" applyFont="1" applyBorder="1"/>
    <xf numFmtId="0" fontId="9" fillId="0" borderId="21" xfId="0" applyFont="1" applyBorder="1"/>
    <xf numFmtId="0" fontId="7" fillId="0" borderId="113" xfId="0" applyFont="1" applyBorder="1"/>
    <xf numFmtId="0" fontId="7" fillId="0" borderId="112" xfId="0" applyFont="1" applyBorder="1"/>
    <xf numFmtId="0" fontId="13" fillId="0" borderId="0" xfId="0" applyFont="1"/>
    <xf numFmtId="0" fontId="7" fillId="3" borderId="20" xfId="0" applyFont="1" applyFill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21" xfId="0" applyFont="1" applyFill="1" applyBorder="1"/>
    <xf numFmtId="0" fontId="14" fillId="3" borderId="0" xfId="0" applyFont="1" applyFill="1" applyAlignment="1">
      <alignment horizontal="center"/>
    </xf>
    <xf numFmtId="0" fontId="13" fillId="3" borderId="0" xfId="0" applyFont="1" applyFill="1"/>
    <xf numFmtId="0" fontId="0" fillId="3" borderId="21" xfId="0" applyFill="1" applyBorder="1"/>
    <xf numFmtId="0" fontId="16" fillId="0" borderId="0" xfId="0" applyFont="1" applyBorder="1" applyAlignment="1" applyProtection="1"/>
    <xf numFmtId="0" fontId="27" fillId="3" borderId="16" xfId="0" applyFont="1" applyFill="1" applyBorder="1" applyAlignment="1" applyProtection="1">
      <alignment horizontal="center"/>
    </xf>
    <xf numFmtId="166" fontId="5" fillId="3" borderId="38" xfId="0" applyNumberFormat="1" applyFont="1" applyFill="1" applyBorder="1" applyAlignment="1" applyProtection="1">
      <alignment horizontal="left"/>
    </xf>
    <xf numFmtId="0" fontId="27" fillId="0" borderId="39" xfId="0" applyFont="1" applyBorder="1" applyAlignment="1">
      <alignment horizontal="left"/>
    </xf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165" fontId="17" fillId="0" borderId="125" xfId="0" applyNumberFormat="1" applyFont="1" applyBorder="1" applyAlignment="1" applyProtection="1">
      <alignment horizontal="left" wrapText="1"/>
    </xf>
    <xf numFmtId="0" fontId="0" fillId="0" borderId="126" xfId="0" applyBorder="1" applyAlignment="1">
      <alignment horizontal="left" wrapText="1"/>
    </xf>
    <xf numFmtId="0" fontId="0" fillId="0" borderId="127" xfId="0" applyBorder="1" applyAlignment="1">
      <alignment horizontal="left" wrapText="1"/>
    </xf>
    <xf numFmtId="0" fontId="16" fillId="0" borderId="44" xfId="0" applyFont="1" applyBorder="1" applyAlignment="1" applyProtection="1">
      <alignment horizontal="center"/>
    </xf>
    <xf numFmtId="0" fontId="39" fillId="0" borderId="55" xfId="0" applyFont="1" applyBorder="1" applyAlignment="1"/>
    <xf numFmtId="0" fontId="39" fillId="0" borderId="26" xfId="0" applyFont="1" applyBorder="1" applyAlignment="1"/>
    <xf numFmtId="0" fontId="63" fillId="5" borderId="61" xfId="0" applyFont="1" applyFill="1" applyBorder="1" applyAlignment="1" applyProtection="1">
      <alignment horizontal="center"/>
    </xf>
    <xf numFmtId="0" fontId="18" fillId="5" borderId="62" xfId="0" applyFont="1" applyFill="1" applyBorder="1" applyAlignment="1">
      <alignment horizontal="center"/>
    </xf>
    <xf numFmtId="0" fontId="18" fillId="5" borderId="54" xfId="0" applyFont="1" applyFill="1" applyBorder="1" applyAlignment="1">
      <alignment horizontal="center"/>
    </xf>
    <xf numFmtId="0" fontId="3" fillId="0" borderId="16" xfId="0" applyFont="1" applyBorder="1" applyAlignment="1" applyProtection="1">
      <alignment horizontal="center"/>
    </xf>
    <xf numFmtId="165" fontId="17" fillId="0" borderId="119" xfId="0" applyNumberFormat="1" applyFont="1" applyBorder="1" applyAlignment="1" applyProtection="1">
      <alignment horizontal="left" wrapText="1"/>
    </xf>
    <xf numFmtId="0" fontId="0" fillId="0" borderId="120" xfId="0" applyBorder="1" applyAlignment="1">
      <alignment horizontal="left" wrapText="1"/>
    </xf>
    <xf numFmtId="0" fontId="0" fillId="0" borderId="121" xfId="0" applyBorder="1" applyAlignment="1">
      <alignment horizontal="left" wrapText="1"/>
    </xf>
    <xf numFmtId="0" fontId="16" fillId="0" borderId="55" xfId="0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/>
    </xf>
    <xf numFmtId="0" fontId="0" fillId="0" borderId="0" xfId="0" applyAlignment="1"/>
    <xf numFmtId="169" fontId="5" fillId="3" borderId="38" xfId="0" applyNumberFormat="1" applyFont="1" applyFill="1" applyBorder="1" applyAlignment="1" applyProtection="1">
      <alignment horizontal="left"/>
    </xf>
    <xf numFmtId="169" fontId="27" fillId="0" borderId="39" xfId="0" applyNumberFormat="1" applyFont="1" applyBorder="1" applyAlignment="1">
      <alignment horizontal="left"/>
    </xf>
    <xf numFmtId="0" fontId="16" fillId="0" borderId="12" xfId="0" applyFont="1" applyBorder="1"/>
    <xf numFmtId="0" fontId="16" fillId="0" borderId="34" xfId="0" applyFont="1" applyBorder="1"/>
    <xf numFmtId="0" fontId="16" fillId="0" borderId="0" xfId="0" applyFont="1"/>
    <xf numFmtId="166" fontId="5" fillId="3" borderId="38" xfId="0" applyNumberFormat="1" applyFont="1" applyFill="1" applyBorder="1" applyAlignment="1">
      <alignment horizontal="left"/>
    </xf>
    <xf numFmtId="165" fontId="20" fillId="0" borderId="14" xfId="0" applyNumberFormat="1" applyFont="1" applyFill="1" applyBorder="1" applyAlignment="1" applyProtection="1">
      <alignment horizontal="center" vertical="center"/>
    </xf>
    <xf numFmtId="165" fontId="20" fillId="0" borderId="58" xfId="0" applyNumberFormat="1" applyFont="1" applyFill="1" applyBorder="1" applyAlignment="1" applyProtection="1">
      <alignment horizontal="center" vertical="center"/>
    </xf>
    <xf numFmtId="165" fontId="20" fillId="0" borderId="12" xfId="0" applyNumberFormat="1" applyFont="1" applyBorder="1" applyAlignment="1" applyProtection="1">
      <alignment horizontal="center" vertical="center"/>
    </xf>
    <xf numFmtId="165" fontId="20" fillId="0" borderId="40" xfId="0" applyNumberFormat="1" applyFont="1" applyBorder="1" applyAlignment="1" applyProtection="1">
      <alignment horizontal="center" vertical="center"/>
    </xf>
    <xf numFmtId="165" fontId="20" fillId="0" borderId="15" xfId="0" applyNumberFormat="1" applyFont="1" applyBorder="1" applyAlignment="1" applyProtection="1">
      <alignment horizontal="center" vertical="center"/>
    </xf>
    <xf numFmtId="165" fontId="20" fillId="0" borderId="59" xfId="0" applyNumberFormat="1" applyFont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69" xfId="0" applyFont="1" applyBorder="1" applyAlignment="1" applyProtection="1">
      <alignment horizontal="center"/>
    </xf>
    <xf numFmtId="0" fontId="36" fillId="0" borderId="34" xfId="0" applyFont="1" applyBorder="1" applyAlignment="1" applyProtection="1">
      <alignment horizontal="center"/>
    </xf>
    <xf numFmtId="0" fontId="36" fillId="0" borderId="70" xfId="0" applyFont="1" applyBorder="1" applyAlignment="1" applyProtection="1">
      <alignment horizontal="center"/>
    </xf>
    <xf numFmtId="0" fontId="35" fillId="0" borderId="34" xfId="0" applyFont="1" applyBorder="1" applyAlignment="1" applyProtection="1">
      <alignment horizontal="center"/>
    </xf>
    <xf numFmtId="0" fontId="35" fillId="0" borderId="70" xfId="0" applyFont="1" applyBorder="1" applyAlignment="1" applyProtection="1">
      <alignment horizontal="center"/>
    </xf>
    <xf numFmtId="0" fontId="39" fillId="6" borderId="130" xfId="0" applyFont="1" applyFill="1" applyBorder="1" applyAlignment="1" applyProtection="1">
      <alignment horizontal="center"/>
    </xf>
    <xf numFmtId="0" fontId="39" fillId="6" borderId="0" xfId="0" applyFont="1" applyFill="1" applyBorder="1" applyAlignment="1" applyProtection="1">
      <alignment horizontal="center"/>
    </xf>
    <xf numFmtId="0" fontId="39" fillId="6" borderId="131" xfId="0" applyFont="1" applyFill="1" applyBorder="1" applyAlignment="1" applyProtection="1">
      <alignment horizontal="center"/>
    </xf>
    <xf numFmtId="0" fontId="4" fillId="0" borderId="56" xfId="0" applyFont="1" applyFill="1" applyBorder="1" applyAlignment="1" applyProtection="1">
      <alignment horizontal="center"/>
    </xf>
    <xf numFmtId="0" fontId="4" fillId="0" borderId="109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44" fontId="42" fillId="0" borderId="56" xfId="1" applyNumberFormat="1" applyFont="1" applyFill="1" applyBorder="1" applyProtection="1"/>
    <xf numFmtId="0" fontId="72" fillId="0" borderId="41" xfId="0" applyFont="1" applyBorder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Normal 4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95250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524375" y="140493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95250</xdr:colOff>
      <xdr:row>86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4838700" y="16640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95250</xdr:colOff>
      <xdr:row>56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3E11646-0BCA-4874-BDB5-172A86DFAE96}"/>
            </a:ext>
          </a:extLst>
        </xdr:cNvPr>
        <xdr:cNvSpPr>
          <a:spLocks noChangeShapeType="1"/>
        </xdr:cNvSpPr>
      </xdr:nvSpPr>
      <xdr:spPr bwMode="auto">
        <a:xfrm>
          <a:off x="4838700" y="11430000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95250</xdr:colOff>
      <xdr:row>86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843D39E-9D34-455D-9EE7-09E2C6426487}"/>
            </a:ext>
          </a:extLst>
        </xdr:cNvPr>
        <xdr:cNvSpPr>
          <a:spLocks noChangeShapeType="1"/>
        </xdr:cNvSpPr>
      </xdr:nvSpPr>
      <xdr:spPr bwMode="auto">
        <a:xfrm>
          <a:off x="4838700" y="17402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551</xdr:row>
      <xdr:rowOff>71438</xdr:rowOff>
    </xdr:from>
    <xdr:to>
      <xdr:col>0</xdr:col>
      <xdr:colOff>873125</xdr:colOff>
      <xdr:row>554</xdr:row>
      <xdr:rowOff>174625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44500" y="88796813"/>
          <a:ext cx="428625" cy="698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444499</xdr:colOff>
      <xdr:row>556</xdr:row>
      <xdr:rowOff>174624</xdr:rowOff>
    </xdr:from>
    <xdr:to>
      <xdr:col>0</xdr:col>
      <xdr:colOff>873124</xdr:colOff>
      <xdr:row>560</xdr:row>
      <xdr:rowOff>79374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444499" y="89892187"/>
          <a:ext cx="428625" cy="698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</xdr:col>
      <xdr:colOff>63500</xdr:colOff>
      <xdr:row>560</xdr:row>
      <xdr:rowOff>103187</xdr:rowOff>
    </xdr:from>
    <xdr:to>
      <xdr:col>7</xdr:col>
      <xdr:colOff>111125</xdr:colOff>
      <xdr:row>560</xdr:row>
      <xdr:rowOff>119062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V="1">
          <a:off x="1984375" y="90614500"/>
          <a:ext cx="8937625" cy="15875"/>
        </a:xfrm>
        <a:prstGeom prst="line">
          <a:avLst/>
        </a:prstGeom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450</xdr:row>
      <xdr:rowOff>0</xdr:rowOff>
    </xdr:from>
    <xdr:to>
      <xdr:col>2</xdr:col>
      <xdr:colOff>95250</xdr:colOff>
      <xdr:row>450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4838700" y="16640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405</xdr:row>
      <xdr:rowOff>0</xdr:rowOff>
    </xdr:from>
    <xdr:to>
      <xdr:col>2</xdr:col>
      <xdr:colOff>95250</xdr:colOff>
      <xdr:row>405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C76780A-7348-4F42-A449-79DFE8B032CC}"/>
            </a:ext>
          </a:extLst>
        </xdr:cNvPr>
        <xdr:cNvSpPr>
          <a:spLocks noChangeShapeType="1"/>
        </xdr:cNvSpPr>
      </xdr:nvSpPr>
      <xdr:spPr bwMode="auto">
        <a:xfrm>
          <a:off x="6600825" y="7769542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%20AND%20CONTRACTS/EXCEL/C-%20Construction%20Contracts/Valecraft%20Homes%202019%20Limited%20Contracts/A6-All%20Sites%20R01-Rivard%20Mechanical%202019%20VH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0 Series"/>
      <sheetName val="800 Series (OPT)"/>
      <sheetName val="1000 Series"/>
      <sheetName val="1000 Series (OPT)"/>
      <sheetName val="Extra Shower Doors"/>
      <sheetName val="Extras"/>
    </sheetNames>
    <sheetDataSet>
      <sheetData sheetId="0">
        <row r="7">
          <cell r="B7" t="str">
            <v xml:space="preserve"> Rivard Mechanical Inc. </v>
          </cell>
        </row>
      </sheetData>
      <sheetData sheetId="1"/>
      <sheetData sheetId="2"/>
      <sheetData sheetId="3"/>
      <sheetData sheetId="4">
        <row r="3">
          <cell r="B3" t="str">
            <v>ALL SITES</v>
          </cell>
        </row>
        <row r="4">
          <cell r="B4" t="str">
            <v>ALL SERIES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80"/>
  <sheetViews>
    <sheetView defaultGridColor="0" view="pageBreakPreview" colorId="22" zoomScaleNormal="100" zoomScaleSheetLayoutView="100" workbookViewId="0">
      <selection activeCell="H73" sqref="H73"/>
    </sheetView>
  </sheetViews>
  <sheetFormatPr defaultColWidth="9.77734375" defaultRowHeight="15"/>
  <cols>
    <col min="1" max="1" width="13.88671875" customWidth="1"/>
    <col min="2" max="5" width="10.77734375" style="351" customWidth="1"/>
    <col min="6" max="7" width="7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5" t="s">
        <v>38</v>
      </c>
      <c r="E2" s="865"/>
      <c r="F2" s="23"/>
      <c r="G2" s="23"/>
      <c r="H2" s="352" t="s">
        <v>0</v>
      </c>
      <c r="I2" s="866">
        <v>43922</v>
      </c>
      <c r="J2" s="867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392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393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/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">
        <v>494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15" customHeight="1" thickTop="1" thickBot="1">
      <c r="A11" s="39"/>
      <c r="B11" s="121"/>
      <c r="C11" s="122"/>
      <c r="D11" s="122"/>
      <c r="E11" s="123"/>
      <c r="F11" s="123"/>
      <c r="G11" s="123"/>
      <c r="H11" s="120"/>
      <c r="I11" s="132" t="s">
        <v>28</v>
      </c>
      <c r="J11" s="133" t="s">
        <v>8</v>
      </c>
    </row>
    <row r="12" spans="1:10" ht="12" customHeight="1" thickTop="1">
      <c r="A12" s="40" t="s">
        <v>9</v>
      </c>
      <c r="B12" s="11" t="s">
        <v>15</v>
      </c>
      <c r="C12" s="12" t="s">
        <v>16</v>
      </c>
      <c r="D12" s="12" t="s">
        <v>17</v>
      </c>
      <c r="E12" s="117" t="s">
        <v>23</v>
      </c>
      <c r="F12" s="117" t="s">
        <v>21</v>
      </c>
      <c r="G12" s="117" t="s">
        <v>55</v>
      </c>
      <c r="H12" s="124" t="s">
        <v>25</v>
      </c>
      <c r="I12" s="126"/>
      <c r="J12" s="125"/>
    </row>
    <row r="13" spans="1:10" ht="12" customHeight="1">
      <c r="A13" s="42" t="s">
        <v>2</v>
      </c>
      <c r="B13" s="13" t="s">
        <v>18</v>
      </c>
      <c r="C13" s="14" t="s">
        <v>18</v>
      </c>
      <c r="D13" s="14" t="s">
        <v>18</v>
      </c>
      <c r="E13" s="14" t="s">
        <v>18</v>
      </c>
      <c r="F13" s="118" t="s">
        <v>22</v>
      </c>
      <c r="G13" s="118" t="s">
        <v>56</v>
      </c>
      <c r="H13" s="131" t="s">
        <v>18</v>
      </c>
      <c r="I13" s="1"/>
      <c r="J13" s="41"/>
    </row>
    <row r="14" spans="1:10" ht="12" customHeight="1">
      <c r="A14" s="43" t="s">
        <v>10</v>
      </c>
      <c r="B14" s="15">
        <v>211</v>
      </c>
      <c r="C14" s="16">
        <v>211</v>
      </c>
      <c r="D14" s="16">
        <v>212</v>
      </c>
      <c r="E14" s="118" t="s">
        <v>50</v>
      </c>
      <c r="F14" s="112">
        <v>211</v>
      </c>
      <c r="G14" s="112">
        <v>215</v>
      </c>
      <c r="H14" s="131" t="s">
        <v>57</v>
      </c>
      <c r="I14" s="1"/>
      <c r="J14" s="41"/>
    </row>
    <row r="15" spans="1:10" ht="15" customHeight="1" thickBot="1">
      <c r="A15" s="44"/>
      <c r="B15" s="17">
        <v>0.2</v>
      </c>
      <c r="C15" s="17">
        <v>0.55000000000000004</v>
      </c>
      <c r="D15" s="17">
        <v>0.25</v>
      </c>
      <c r="E15" s="113"/>
      <c r="F15" s="113">
        <v>1</v>
      </c>
      <c r="G15" s="113">
        <v>1</v>
      </c>
      <c r="H15" s="6"/>
      <c r="I15" s="439">
        <v>0.13</v>
      </c>
      <c r="J15" s="45"/>
    </row>
    <row r="16" spans="1:10" ht="13.5" customHeight="1" thickTop="1">
      <c r="A16" s="46" t="s">
        <v>11</v>
      </c>
      <c r="B16" s="10"/>
      <c r="C16" s="10"/>
      <c r="D16" s="10"/>
      <c r="E16" s="119"/>
      <c r="F16" s="4"/>
      <c r="G16" s="4"/>
      <c r="H16" s="7"/>
      <c r="I16" s="2"/>
      <c r="J16" s="47"/>
    </row>
    <row r="17" spans="1:10" ht="6" customHeight="1">
      <c r="A17" s="48" t="s">
        <v>2</v>
      </c>
      <c r="B17" s="9"/>
      <c r="C17" s="9"/>
      <c r="D17" s="9" t="s">
        <v>2</v>
      </c>
      <c r="E17" s="114"/>
      <c r="F17" s="5" t="s">
        <v>2</v>
      </c>
      <c r="G17" s="5" t="s">
        <v>2</v>
      </c>
      <c r="H17" s="8" t="s">
        <v>2</v>
      </c>
      <c r="I17" s="3" t="s">
        <v>2</v>
      </c>
      <c r="J17" s="49" t="s">
        <v>2</v>
      </c>
    </row>
    <row r="18" spans="1:10" ht="16.149999999999999" customHeight="1">
      <c r="A18" s="48"/>
      <c r="B18" s="9"/>
      <c r="C18" s="9"/>
      <c r="D18" s="9"/>
      <c r="E18" s="114"/>
      <c r="F18" s="116"/>
      <c r="G18" s="116"/>
      <c r="H18" s="8"/>
      <c r="I18" s="3"/>
      <c r="J18" s="49"/>
    </row>
    <row r="19" spans="1:10" ht="15" customHeight="1">
      <c r="A19" s="107" t="s">
        <v>396</v>
      </c>
      <c r="B19" s="331"/>
      <c r="C19" s="331"/>
      <c r="D19" s="332"/>
      <c r="E19" s="411">
        <f>SUM(B19:D19)</f>
        <v>0</v>
      </c>
      <c r="F19" s="332" t="s">
        <v>163</v>
      </c>
      <c r="G19" s="332" t="s">
        <v>163</v>
      </c>
      <c r="H19" s="410">
        <f>SUM(E19:G19)</f>
        <v>0</v>
      </c>
      <c r="I19" s="333">
        <f>I15*(H19)</f>
        <v>0</v>
      </c>
      <c r="J19" s="334">
        <f>+H19+I19</f>
        <v>0</v>
      </c>
    </row>
    <row r="20" spans="1:10" ht="15" customHeight="1">
      <c r="A20" s="107" t="s">
        <v>397</v>
      </c>
      <c r="B20" s="331"/>
      <c r="C20" s="331"/>
      <c r="D20" s="332"/>
      <c r="E20" s="411">
        <f>SUM(B20:D20)</f>
        <v>0</v>
      </c>
      <c r="F20" s="332" t="s">
        <v>163</v>
      </c>
      <c r="G20" s="332" t="s">
        <v>163</v>
      </c>
      <c r="H20" s="410">
        <f>SUM(E20:G20)</f>
        <v>0</v>
      </c>
      <c r="I20" s="333">
        <f>I15*(H20)</f>
        <v>0</v>
      </c>
      <c r="J20" s="334">
        <f>+H20+I20</f>
        <v>0</v>
      </c>
    </row>
    <row r="21" spans="1:10" ht="15" customHeight="1">
      <c r="A21" s="873" t="s">
        <v>398</v>
      </c>
      <c r="B21" s="874"/>
      <c r="C21" s="874"/>
      <c r="D21" s="874"/>
      <c r="E21" s="874"/>
      <c r="F21" s="874"/>
      <c r="G21" s="874"/>
      <c r="H21" s="874"/>
      <c r="I21" s="874"/>
      <c r="J21" s="875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>
        <v>110</v>
      </c>
      <c r="B23" s="331">
        <f>E23*B15</f>
        <v>0</v>
      </c>
      <c r="C23" s="331">
        <f>E23*C15</f>
        <v>0</v>
      </c>
      <c r="D23" s="332">
        <f>E23*D15</f>
        <v>0</v>
      </c>
      <c r="E23" s="411"/>
      <c r="F23" s="332" t="s">
        <v>163</v>
      </c>
      <c r="G23" s="332" t="s">
        <v>163</v>
      </c>
      <c r="H23" s="410">
        <f>SUM(E23:G23)</f>
        <v>0</v>
      </c>
      <c r="I23" s="333">
        <f>I15*(H23)</f>
        <v>0</v>
      </c>
      <c r="J23" s="334">
        <f>+H23+I23</f>
        <v>0</v>
      </c>
    </row>
    <row r="24" spans="1:10" ht="15" customHeight="1">
      <c r="A24" s="107"/>
      <c r="B24" s="331"/>
      <c r="C24" s="331"/>
      <c r="D24" s="332"/>
      <c r="E24" s="411"/>
      <c r="F24" s="332"/>
      <c r="G24" s="332"/>
      <c r="H24" s="410"/>
      <c r="I24" s="333"/>
      <c r="J24" s="334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/>
      <c r="B26" s="331"/>
      <c r="C26" s="331"/>
      <c r="D26" s="332"/>
      <c r="E26" s="411"/>
      <c r="F26" s="332"/>
      <c r="G26" s="332"/>
      <c r="H26" s="410"/>
      <c r="I26" s="333"/>
      <c r="J26" s="334"/>
    </row>
    <row r="27" spans="1:10" ht="15" customHeight="1">
      <c r="A27" s="107">
        <v>120</v>
      </c>
      <c r="B27" s="331">
        <f>E27*B$15</f>
        <v>0</v>
      </c>
      <c r="C27" s="331">
        <f>E27*C$15</f>
        <v>0</v>
      </c>
      <c r="D27" s="332">
        <f>E27*D$15</f>
        <v>0</v>
      </c>
      <c r="E27" s="411"/>
      <c r="F27" s="332" t="s">
        <v>163</v>
      </c>
      <c r="G27" s="332" t="s">
        <v>163</v>
      </c>
      <c r="H27" s="410">
        <f>SUM(E27:G27)</f>
        <v>0</v>
      </c>
      <c r="I27" s="333">
        <f>I15*(H27)</f>
        <v>0</v>
      </c>
      <c r="J27" s="334">
        <f>+H27+I27</f>
        <v>0</v>
      </c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/>
      <c r="B29" s="331"/>
      <c r="C29" s="331"/>
      <c r="D29" s="332"/>
      <c r="E29" s="411"/>
      <c r="F29" s="332"/>
      <c r="G29" s="332"/>
      <c r="H29" s="410"/>
      <c r="I29" s="333"/>
      <c r="J29" s="334"/>
    </row>
    <row r="30" spans="1:10" ht="15" customHeight="1">
      <c r="A30" s="107"/>
      <c r="B30" s="331"/>
      <c r="C30" s="331"/>
      <c r="D30" s="332"/>
      <c r="E30" s="411"/>
      <c r="F30" s="332"/>
      <c r="G30" s="332"/>
      <c r="H30" s="410"/>
      <c r="I30" s="333"/>
      <c r="J30" s="334"/>
    </row>
    <row r="31" spans="1:10" ht="15" customHeight="1">
      <c r="A31" s="107">
        <v>130</v>
      </c>
      <c r="B31" s="331">
        <f>E31*B$15</f>
        <v>0</v>
      </c>
      <c r="C31" s="331">
        <f>E31*C$15</f>
        <v>0</v>
      </c>
      <c r="D31" s="332">
        <f>E31*D$15</f>
        <v>0</v>
      </c>
      <c r="E31" s="411"/>
      <c r="F31" s="332" t="s">
        <v>163</v>
      </c>
      <c r="G31" s="332" t="s">
        <v>163</v>
      </c>
      <c r="H31" s="410">
        <f>SUM(E31:G31)</f>
        <v>0</v>
      </c>
      <c r="I31" s="333">
        <f>I15*(H31)</f>
        <v>0</v>
      </c>
      <c r="J31" s="334">
        <f>+H31+I31</f>
        <v>0</v>
      </c>
    </row>
    <row r="32" spans="1:10" ht="15" customHeight="1">
      <c r="A32" s="107"/>
      <c r="B32" s="331"/>
      <c r="C32" s="331"/>
      <c r="D32" s="332"/>
      <c r="E32" s="411"/>
      <c r="F32" s="332"/>
      <c r="G32" s="332"/>
      <c r="H32" s="410"/>
      <c r="I32" s="333"/>
      <c r="J32" s="334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/>
      <c r="B34" s="331"/>
      <c r="C34" s="331"/>
      <c r="D34" s="332"/>
      <c r="E34" s="411"/>
      <c r="F34" s="332"/>
      <c r="G34" s="332"/>
      <c r="H34" s="410"/>
      <c r="I34" s="333"/>
      <c r="J34" s="334"/>
    </row>
    <row r="35" spans="1:10" ht="15" customHeight="1">
      <c r="A35" s="107">
        <v>140</v>
      </c>
      <c r="B35" s="331">
        <f>E35*B$15</f>
        <v>0</v>
      </c>
      <c r="C35" s="331">
        <f>E35*C$15</f>
        <v>0</v>
      </c>
      <c r="D35" s="332">
        <f>E35*D$15</f>
        <v>0</v>
      </c>
      <c r="E35" s="411"/>
      <c r="F35" s="332" t="s">
        <v>163</v>
      </c>
      <c r="G35" s="332" t="s">
        <v>163</v>
      </c>
      <c r="H35" s="410">
        <f>SUM(E35:G35)</f>
        <v>0</v>
      </c>
      <c r="I35" s="333">
        <f>I15*(H35)</f>
        <v>0</v>
      </c>
      <c r="J35" s="334">
        <f>+H35+I35</f>
        <v>0</v>
      </c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/>
      <c r="B37" s="331"/>
      <c r="C37" s="331"/>
      <c r="D37" s="332"/>
      <c r="E37" s="411"/>
      <c r="F37" s="332"/>
      <c r="G37" s="332"/>
      <c r="H37" s="410"/>
      <c r="I37" s="333"/>
      <c r="J37" s="334"/>
    </row>
    <row r="38" spans="1:10" ht="15" customHeight="1">
      <c r="A38" s="107"/>
      <c r="B38" s="331"/>
      <c r="C38" s="331"/>
      <c r="D38" s="332"/>
      <c r="E38" s="411"/>
      <c r="F38" s="332"/>
      <c r="G38" s="332"/>
      <c r="H38" s="410"/>
      <c r="I38" s="333"/>
      <c r="J38" s="334"/>
    </row>
    <row r="39" spans="1:10" ht="15" customHeight="1">
      <c r="A39" s="107" t="s">
        <v>214</v>
      </c>
      <c r="B39" s="331">
        <f>E39*B$15</f>
        <v>0</v>
      </c>
      <c r="C39" s="331">
        <f>E39*C$15</f>
        <v>0</v>
      </c>
      <c r="D39" s="332">
        <f>E39*D$15</f>
        <v>0</v>
      </c>
      <c r="E39" s="411"/>
      <c r="F39" s="332" t="s">
        <v>163</v>
      </c>
      <c r="G39" s="332" t="s">
        <v>163</v>
      </c>
      <c r="H39" s="410">
        <f>SUM(E39:G39)</f>
        <v>0</v>
      </c>
      <c r="I39" s="333">
        <f>I15*(H39)</f>
        <v>0</v>
      </c>
      <c r="J39" s="334">
        <f>+H39+I39</f>
        <v>0</v>
      </c>
    </row>
    <row r="40" spans="1:10" ht="15" customHeight="1">
      <c r="A40" s="107"/>
      <c r="B40" s="331"/>
      <c r="C40" s="331"/>
      <c r="D40" s="332"/>
      <c r="E40" s="411"/>
      <c r="F40" s="332"/>
      <c r="G40" s="332"/>
      <c r="H40" s="410"/>
      <c r="I40" s="333"/>
      <c r="J40" s="334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/>
      <c r="B42" s="331"/>
      <c r="C42" s="331"/>
      <c r="D42" s="332"/>
      <c r="E42" s="411"/>
      <c r="F42" s="438"/>
      <c r="G42" s="438"/>
      <c r="H42" s="410"/>
      <c r="I42" s="333"/>
      <c r="J42" s="334"/>
    </row>
    <row r="43" spans="1:10" ht="15" customHeight="1">
      <c r="A43" s="107"/>
      <c r="B43" s="331"/>
      <c r="C43" s="331"/>
      <c r="D43" s="332"/>
      <c r="E43" s="411"/>
      <c r="F43" s="332"/>
      <c r="G43" s="332"/>
      <c r="H43" s="410"/>
      <c r="I43" s="333"/>
      <c r="J43" s="334"/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226"/>
      <c r="C47" s="226"/>
      <c r="D47" s="227"/>
      <c r="E47" s="228"/>
      <c r="F47" s="227"/>
      <c r="G47" s="227"/>
      <c r="H47" s="230"/>
      <c r="I47" s="231"/>
      <c r="J47" s="232"/>
    </row>
    <row r="48" spans="1:10" ht="15" customHeight="1">
      <c r="A48" s="107"/>
      <c r="B48" s="226"/>
      <c r="C48" s="226"/>
      <c r="D48" s="227"/>
      <c r="E48" s="228"/>
      <c r="F48" s="227"/>
      <c r="G48" s="227"/>
      <c r="H48" s="230"/>
      <c r="I48" s="231"/>
      <c r="J48" s="232"/>
    </row>
    <row r="49" spans="1:10" ht="15" customHeight="1">
      <c r="A49" s="107"/>
      <c r="B49" s="226"/>
      <c r="C49" s="226"/>
      <c r="D49" s="227"/>
      <c r="E49" s="228"/>
      <c r="F49" s="229"/>
      <c r="G49" s="229"/>
      <c r="H49" s="230"/>
      <c r="I49" s="231"/>
      <c r="J49" s="232"/>
    </row>
    <row r="50" spans="1:10" ht="15" customHeight="1">
      <c r="A50" s="107"/>
      <c r="B50" s="226"/>
      <c r="C50" s="226"/>
      <c r="D50" s="227"/>
      <c r="E50" s="228"/>
      <c r="F50" s="229"/>
      <c r="G50" s="229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9"/>
      <c r="G51" s="229"/>
      <c r="H51" s="103"/>
      <c r="I51" s="104"/>
      <c r="J51" s="105"/>
    </row>
    <row r="52" spans="1:10" ht="15" customHeight="1">
      <c r="A52" s="107"/>
      <c r="B52" s="226"/>
      <c r="C52" s="226"/>
      <c r="D52" s="227"/>
      <c r="E52" s="228"/>
      <c r="F52" s="229"/>
      <c r="G52" s="229"/>
      <c r="H52" s="346"/>
      <c r="I52" s="333"/>
      <c r="J52" s="334"/>
    </row>
    <row r="53" spans="1:10" ht="15" customHeight="1">
      <c r="A53" s="107"/>
      <c r="B53" s="226"/>
      <c r="C53" s="226"/>
      <c r="D53" s="227"/>
      <c r="E53" s="228"/>
      <c r="F53" s="229"/>
      <c r="G53" s="229"/>
      <c r="H53" s="230"/>
      <c r="I53" s="231"/>
      <c r="J53" s="232"/>
    </row>
    <row r="54" spans="1:10" ht="15" customHeight="1">
      <c r="A54" s="107"/>
      <c r="B54" s="226"/>
      <c r="C54" s="226"/>
      <c r="D54" s="227"/>
      <c r="E54" s="228"/>
      <c r="F54" s="229"/>
      <c r="G54" s="229"/>
      <c r="H54" s="230"/>
      <c r="I54" s="430"/>
      <c r="J54" s="232"/>
    </row>
    <row r="55" spans="1:10" ht="15" customHeight="1">
      <c r="A55" s="107"/>
      <c r="B55" s="226"/>
      <c r="C55" s="226"/>
      <c r="D55" s="227"/>
      <c r="E55" s="228"/>
      <c r="F55" s="229"/>
      <c r="G55" s="229"/>
      <c r="H55" s="346"/>
      <c r="I55" s="430"/>
      <c r="J55" s="232"/>
    </row>
    <row r="56" spans="1:10" ht="15" customHeight="1" thickBot="1">
      <c r="A56" s="281"/>
      <c r="B56" s="136"/>
      <c r="C56" s="136"/>
      <c r="D56" s="426"/>
      <c r="E56" s="137"/>
      <c r="F56" s="427"/>
      <c r="G56" s="428"/>
      <c r="H56" s="440"/>
      <c r="I56" s="430"/>
      <c r="J56" s="232"/>
    </row>
    <row r="57" spans="1:10" ht="33.75" customHeight="1" thickTop="1" thickBot="1">
      <c r="A57" s="432"/>
      <c r="B57" s="434" t="s">
        <v>196</v>
      </c>
      <c r="C57" s="870" t="s">
        <v>212</v>
      </c>
      <c r="D57" s="871"/>
      <c r="E57" s="871"/>
      <c r="F57" s="871"/>
      <c r="G57" s="871"/>
      <c r="H57" s="872"/>
      <c r="I57" s="433"/>
      <c r="J57" s="431"/>
    </row>
    <row r="58" spans="1:10" ht="16.5" thickTop="1">
      <c r="A58" s="88"/>
      <c r="B58" s="81"/>
      <c r="C58" s="81"/>
      <c r="D58" s="81"/>
      <c r="E58" s="81"/>
      <c r="F58" s="82"/>
      <c r="G58" s="82"/>
      <c r="H58" s="82"/>
      <c r="I58" s="82"/>
      <c r="J58" s="89"/>
    </row>
    <row r="59" spans="1:10" ht="18.75">
      <c r="A59" s="77"/>
      <c r="B59" s="78"/>
      <c r="C59" s="18"/>
      <c r="D59" s="18"/>
      <c r="E59" s="18"/>
      <c r="F59" s="79"/>
      <c r="G59" s="79"/>
      <c r="H59" s="80"/>
      <c r="I59" s="75"/>
      <c r="J59" s="76"/>
    </row>
    <row r="60" spans="1:10" ht="15" customHeight="1">
      <c r="A60" s="51" t="s">
        <v>2</v>
      </c>
      <c r="B60" s="78"/>
      <c r="C60" s="18"/>
      <c r="D60" s="18"/>
      <c r="E60" s="18"/>
      <c r="F60" s="79"/>
      <c r="G60" s="79"/>
      <c r="H60" s="80"/>
      <c r="I60" s="79" t="s">
        <v>2</v>
      </c>
      <c r="J60" s="50"/>
    </row>
    <row r="61" spans="1:10" ht="15" customHeight="1" thickBot="1">
      <c r="A61" s="51" t="s">
        <v>2</v>
      </c>
      <c r="B61" s="868"/>
      <c r="C61" s="868"/>
      <c r="D61" s="868"/>
      <c r="E61" s="868"/>
      <c r="F61" s="868"/>
      <c r="G61" s="349"/>
      <c r="H61" s="106"/>
      <c r="I61" s="104"/>
      <c r="J61" s="105"/>
    </row>
    <row r="62" spans="1:10" ht="12" customHeight="1" thickTop="1">
      <c r="A62" s="53" t="s">
        <v>12</v>
      </c>
      <c r="B62" s="869"/>
      <c r="C62" s="869"/>
      <c r="D62" s="869"/>
      <c r="E62" s="869"/>
      <c r="F62" s="869"/>
      <c r="G62" s="350"/>
      <c r="H62" s="85"/>
      <c r="I62" s="54" t="s">
        <v>2</v>
      </c>
      <c r="J62" s="55" t="s">
        <v>2</v>
      </c>
    </row>
    <row r="63" spans="1:10" ht="15.75" customHeight="1">
      <c r="A63" s="56" t="s">
        <v>495</v>
      </c>
      <c r="B63" s="86"/>
      <c r="C63" s="86"/>
      <c r="D63" s="86"/>
      <c r="E63" s="86"/>
      <c r="F63" s="86"/>
      <c r="G63" s="86"/>
      <c r="H63" s="130"/>
      <c r="I63" s="104">
        <f>0.13*(H63)</f>
        <v>0</v>
      </c>
      <c r="J63" s="105">
        <f>H63+I63</f>
        <v>0</v>
      </c>
    </row>
    <row r="64" spans="1:10" ht="12" customHeight="1" thickBot="1">
      <c r="A64" s="87" t="s">
        <v>12</v>
      </c>
      <c r="B64" s="864"/>
      <c r="C64" s="864"/>
      <c r="D64" s="864"/>
      <c r="E64" s="864"/>
      <c r="F64" s="864"/>
      <c r="G64" s="348"/>
      <c r="H64" s="83"/>
      <c r="I64" s="60" t="s">
        <v>2</v>
      </c>
      <c r="J64" s="61" t="s">
        <v>2</v>
      </c>
    </row>
    <row r="65" spans="1:11" ht="12" customHeight="1" thickTop="1">
      <c r="A65" s="90"/>
      <c r="B65" s="91"/>
      <c r="C65" s="91"/>
      <c r="D65" s="91"/>
      <c r="E65" s="91"/>
      <c r="F65" s="91"/>
      <c r="G65" s="91"/>
      <c r="H65" s="91"/>
      <c r="I65" s="91"/>
      <c r="J65" s="96"/>
      <c r="K65" s="109"/>
    </row>
    <row r="66" spans="1:11" ht="12" customHeight="1">
      <c r="A66" s="97"/>
      <c r="B66" s="92" t="s">
        <v>20</v>
      </c>
      <c r="C66" s="93"/>
      <c r="D66" s="93"/>
      <c r="E66" s="93"/>
      <c r="F66" s="93"/>
      <c r="G66" s="93"/>
      <c r="H66" s="93"/>
      <c r="I66" s="93"/>
      <c r="J66" s="98"/>
      <c r="K66" s="110"/>
    </row>
    <row r="67" spans="1:11" ht="12" customHeight="1">
      <c r="A67" s="97"/>
      <c r="B67" s="93"/>
      <c r="C67" s="93"/>
      <c r="D67" s="93"/>
      <c r="E67" s="93"/>
      <c r="F67" s="93"/>
      <c r="G67" s="93"/>
      <c r="H67" s="93"/>
      <c r="I67" s="93"/>
      <c r="J67" s="98"/>
      <c r="K67" s="110"/>
    </row>
    <row r="68" spans="1:11" ht="12" customHeight="1">
      <c r="A68" s="97" t="s">
        <v>29</v>
      </c>
      <c r="B68" s="93"/>
      <c r="C68" s="93"/>
      <c r="D68" s="92"/>
      <c r="E68" s="92"/>
      <c r="F68" s="92"/>
      <c r="G68" s="92"/>
      <c r="H68" s="92"/>
      <c r="I68" s="92"/>
      <c r="J68" s="99"/>
      <c r="K68" s="110"/>
    </row>
    <row r="69" spans="1:11" ht="12" customHeight="1">
      <c r="A69" s="97" t="s">
        <v>30</v>
      </c>
      <c r="B69" s="93"/>
      <c r="C69" s="93"/>
      <c r="D69" s="93"/>
      <c r="E69" s="93"/>
      <c r="F69" s="93"/>
      <c r="G69" s="93"/>
      <c r="H69" s="93"/>
      <c r="I69" s="93"/>
      <c r="J69" s="98"/>
      <c r="K69" s="110"/>
    </row>
    <row r="70" spans="1:11" ht="12" customHeight="1">
      <c r="A70" s="110" t="s">
        <v>31</v>
      </c>
      <c r="B70" s="94"/>
      <c r="C70" s="95"/>
      <c r="D70" s="95"/>
      <c r="E70" s="95"/>
      <c r="F70" s="95"/>
      <c r="G70" s="95"/>
      <c r="H70" s="93"/>
      <c r="I70" s="93"/>
      <c r="J70" s="98"/>
      <c r="K70" s="110"/>
    </row>
    <row r="71" spans="1:11" ht="12" customHeight="1">
      <c r="A71" s="100" t="s">
        <v>32</v>
      </c>
      <c r="B71" s="93"/>
      <c r="C71" s="93"/>
      <c r="D71" s="93"/>
      <c r="E71" s="93"/>
      <c r="F71" s="93"/>
      <c r="G71" s="93"/>
      <c r="H71" s="93"/>
      <c r="I71" s="93"/>
      <c r="J71" s="98"/>
      <c r="K71" s="100"/>
    </row>
    <row r="72" spans="1:11" ht="12" customHeight="1">
      <c r="A72" s="100" t="s">
        <v>33</v>
      </c>
      <c r="B72" s="93"/>
      <c r="C72" s="93"/>
      <c r="D72" s="95"/>
      <c r="E72" s="95"/>
      <c r="F72" s="95"/>
      <c r="G72" s="95"/>
      <c r="H72" s="95"/>
      <c r="I72" s="95"/>
      <c r="J72" s="101"/>
      <c r="K72" s="110"/>
    </row>
    <row r="73" spans="1:11" ht="12" customHeight="1">
      <c r="A73" s="97" t="s">
        <v>34</v>
      </c>
      <c r="B73" s="93"/>
      <c r="C73" s="93"/>
      <c r="D73" s="93"/>
      <c r="E73" s="93"/>
      <c r="F73" s="93"/>
      <c r="G73" s="93"/>
      <c r="H73" s="412" t="s">
        <v>496</v>
      </c>
      <c r="I73" s="413"/>
      <c r="J73" s="347"/>
      <c r="K73" s="110"/>
    </row>
    <row r="74" spans="1:11" ht="12" customHeight="1">
      <c r="A74" s="97" t="s">
        <v>35</v>
      </c>
      <c r="B74" s="93"/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 t="s">
        <v>36</v>
      </c>
      <c r="B75" s="93"/>
      <c r="C75" s="93"/>
      <c r="D75" s="93"/>
      <c r="E75" s="93"/>
      <c r="F75" s="93"/>
      <c r="G75" s="93"/>
      <c r="H75" s="412" t="s">
        <v>156</v>
      </c>
      <c r="I75" s="413"/>
      <c r="J75" s="347"/>
      <c r="K75" s="110"/>
    </row>
    <row r="76" spans="1:11" ht="12" customHeight="1">
      <c r="A76" s="100" t="s">
        <v>37</v>
      </c>
      <c r="B76" s="93"/>
      <c r="C76" s="93"/>
      <c r="D76" s="93"/>
      <c r="E76" s="93"/>
      <c r="F76" s="93"/>
      <c r="G76" s="93"/>
      <c r="H76" s="93"/>
      <c r="I76" s="93"/>
      <c r="J76" s="98"/>
      <c r="K76" s="111"/>
    </row>
    <row r="77" spans="1:11" ht="12" customHeight="1">
      <c r="A77" s="62"/>
      <c r="B77" s="57"/>
      <c r="C77" s="57"/>
      <c r="D77" s="57"/>
      <c r="E77" s="57"/>
      <c r="F77" s="58"/>
      <c r="G77" s="58"/>
      <c r="H77" s="58"/>
      <c r="I77" s="58"/>
      <c r="J77" s="59"/>
    </row>
    <row r="78" spans="1:11" ht="15" customHeight="1">
      <c r="A78" s="63" t="s">
        <v>19</v>
      </c>
      <c r="B78" s="21"/>
      <c r="C78" s="64">
        <v>30</v>
      </c>
      <c r="D78" s="21" t="s">
        <v>13</v>
      </c>
      <c r="E78" s="21"/>
      <c r="F78" s="24" t="s">
        <v>14</v>
      </c>
      <c r="G78" s="24"/>
      <c r="H78" s="24"/>
      <c r="I78" s="65"/>
      <c r="J78" s="66"/>
    </row>
    <row r="79" spans="1:11" ht="12" customHeight="1" thickBot="1">
      <c r="A79" s="67"/>
      <c r="B79" s="68"/>
      <c r="C79" s="68"/>
      <c r="D79" s="68"/>
      <c r="E79" s="68"/>
      <c r="F79" s="69"/>
      <c r="G79" s="69"/>
      <c r="H79" s="69"/>
      <c r="I79" s="69"/>
      <c r="J79" s="70"/>
    </row>
    <row r="80" spans="1:11" ht="15.75" thickTop="1"/>
  </sheetData>
  <mergeCells count="7">
    <mergeCell ref="B64:F64"/>
    <mergeCell ref="D2:E2"/>
    <mergeCell ref="I2:J2"/>
    <mergeCell ref="B61:F61"/>
    <mergeCell ref="B62:F62"/>
    <mergeCell ref="C57:H57"/>
    <mergeCell ref="A21:J21"/>
  </mergeCells>
  <printOptions horizontalCentered="1"/>
  <pageMargins left="0" right="0" top="0.51181102362204722" bottom="0" header="0.51181102362204722" footer="0.51181102362204722"/>
  <pageSetup paperSize="5" scale="87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O420"/>
  <sheetViews>
    <sheetView tabSelected="1" showWhiteSpace="0" view="pageBreakPreview" topLeftCell="A169" zoomScaleNormal="100" zoomScaleSheetLayoutView="100" zoomScalePageLayoutView="80" workbookViewId="0">
      <selection activeCell="B187" sqref="B187"/>
    </sheetView>
  </sheetViews>
  <sheetFormatPr defaultRowHeight="15"/>
  <cols>
    <col min="1" max="1" width="12.6640625" customWidth="1"/>
    <col min="2" max="2" width="64.33203125" customWidth="1"/>
    <col min="3" max="4" width="10.77734375" customWidth="1"/>
    <col min="5" max="5" width="7" customWidth="1"/>
    <col min="6" max="6" width="10.77734375" customWidth="1"/>
    <col min="257" max="257" width="8.33203125" customWidth="1"/>
    <col min="258" max="258" width="64.33203125" customWidth="1"/>
    <col min="259" max="260" width="10.77734375" customWidth="1"/>
    <col min="261" max="261" width="7" customWidth="1"/>
    <col min="262" max="262" width="10.77734375" customWidth="1"/>
    <col min="513" max="513" width="8.33203125" customWidth="1"/>
    <col min="514" max="514" width="64.33203125" customWidth="1"/>
    <col min="515" max="516" width="10.77734375" customWidth="1"/>
    <col min="517" max="517" width="7" customWidth="1"/>
    <col min="518" max="518" width="10.77734375" customWidth="1"/>
    <col min="769" max="769" width="8.33203125" customWidth="1"/>
    <col min="770" max="770" width="64.33203125" customWidth="1"/>
    <col min="771" max="772" width="10.77734375" customWidth="1"/>
    <col min="773" max="773" width="7" customWidth="1"/>
    <col min="774" max="774" width="10.77734375" customWidth="1"/>
    <col min="1025" max="1025" width="8.33203125" customWidth="1"/>
    <col min="1026" max="1026" width="64.33203125" customWidth="1"/>
    <col min="1027" max="1028" width="10.77734375" customWidth="1"/>
    <col min="1029" max="1029" width="7" customWidth="1"/>
    <col min="1030" max="1030" width="10.77734375" customWidth="1"/>
    <col min="1281" max="1281" width="8.33203125" customWidth="1"/>
    <col min="1282" max="1282" width="64.33203125" customWidth="1"/>
    <col min="1283" max="1284" width="10.77734375" customWidth="1"/>
    <col min="1285" max="1285" width="7" customWidth="1"/>
    <col min="1286" max="1286" width="10.77734375" customWidth="1"/>
    <col min="1537" max="1537" width="8.33203125" customWidth="1"/>
    <col min="1538" max="1538" width="64.33203125" customWidth="1"/>
    <col min="1539" max="1540" width="10.77734375" customWidth="1"/>
    <col min="1541" max="1541" width="7" customWidth="1"/>
    <col min="1542" max="1542" width="10.77734375" customWidth="1"/>
    <col min="1793" max="1793" width="8.33203125" customWidth="1"/>
    <col min="1794" max="1794" width="64.33203125" customWidth="1"/>
    <col min="1795" max="1796" width="10.77734375" customWidth="1"/>
    <col min="1797" max="1797" width="7" customWidth="1"/>
    <col min="1798" max="1798" width="10.77734375" customWidth="1"/>
    <col min="2049" max="2049" width="8.33203125" customWidth="1"/>
    <col min="2050" max="2050" width="64.33203125" customWidth="1"/>
    <col min="2051" max="2052" width="10.77734375" customWidth="1"/>
    <col min="2053" max="2053" width="7" customWidth="1"/>
    <col min="2054" max="2054" width="10.77734375" customWidth="1"/>
    <col min="2305" max="2305" width="8.33203125" customWidth="1"/>
    <col min="2306" max="2306" width="64.33203125" customWidth="1"/>
    <col min="2307" max="2308" width="10.77734375" customWidth="1"/>
    <col min="2309" max="2309" width="7" customWidth="1"/>
    <col min="2310" max="2310" width="10.77734375" customWidth="1"/>
    <col min="2561" max="2561" width="8.33203125" customWidth="1"/>
    <col min="2562" max="2562" width="64.33203125" customWidth="1"/>
    <col min="2563" max="2564" width="10.77734375" customWidth="1"/>
    <col min="2565" max="2565" width="7" customWidth="1"/>
    <col min="2566" max="2566" width="10.77734375" customWidth="1"/>
    <col min="2817" max="2817" width="8.33203125" customWidth="1"/>
    <col min="2818" max="2818" width="64.33203125" customWidth="1"/>
    <col min="2819" max="2820" width="10.77734375" customWidth="1"/>
    <col min="2821" max="2821" width="7" customWidth="1"/>
    <col min="2822" max="2822" width="10.77734375" customWidth="1"/>
    <col min="3073" max="3073" width="8.33203125" customWidth="1"/>
    <col min="3074" max="3074" width="64.33203125" customWidth="1"/>
    <col min="3075" max="3076" width="10.77734375" customWidth="1"/>
    <col min="3077" max="3077" width="7" customWidth="1"/>
    <col min="3078" max="3078" width="10.77734375" customWidth="1"/>
    <col min="3329" max="3329" width="8.33203125" customWidth="1"/>
    <col min="3330" max="3330" width="64.33203125" customWidth="1"/>
    <col min="3331" max="3332" width="10.77734375" customWidth="1"/>
    <col min="3333" max="3333" width="7" customWidth="1"/>
    <col min="3334" max="3334" width="10.77734375" customWidth="1"/>
    <col min="3585" max="3585" width="8.33203125" customWidth="1"/>
    <col min="3586" max="3586" width="64.33203125" customWidth="1"/>
    <col min="3587" max="3588" width="10.77734375" customWidth="1"/>
    <col min="3589" max="3589" width="7" customWidth="1"/>
    <col min="3590" max="3590" width="10.77734375" customWidth="1"/>
    <col min="3841" max="3841" width="8.33203125" customWidth="1"/>
    <col min="3842" max="3842" width="64.33203125" customWidth="1"/>
    <col min="3843" max="3844" width="10.77734375" customWidth="1"/>
    <col min="3845" max="3845" width="7" customWidth="1"/>
    <col min="3846" max="3846" width="10.77734375" customWidth="1"/>
    <col min="4097" max="4097" width="8.33203125" customWidth="1"/>
    <col min="4098" max="4098" width="64.33203125" customWidth="1"/>
    <col min="4099" max="4100" width="10.77734375" customWidth="1"/>
    <col min="4101" max="4101" width="7" customWidth="1"/>
    <col min="4102" max="4102" width="10.77734375" customWidth="1"/>
    <col min="4353" max="4353" width="8.33203125" customWidth="1"/>
    <col min="4354" max="4354" width="64.33203125" customWidth="1"/>
    <col min="4355" max="4356" width="10.77734375" customWidth="1"/>
    <col min="4357" max="4357" width="7" customWidth="1"/>
    <col min="4358" max="4358" width="10.77734375" customWidth="1"/>
    <col min="4609" max="4609" width="8.33203125" customWidth="1"/>
    <col min="4610" max="4610" width="64.33203125" customWidth="1"/>
    <col min="4611" max="4612" width="10.77734375" customWidth="1"/>
    <col min="4613" max="4613" width="7" customWidth="1"/>
    <col min="4614" max="4614" width="10.77734375" customWidth="1"/>
    <col min="4865" max="4865" width="8.33203125" customWidth="1"/>
    <col min="4866" max="4866" width="64.33203125" customWidth="1"/>
    <col min="4867" max="4868" width="10.77734375" customWidth="1"/>
    <col min="4869" max="4869" width="7" customWidth="1"/>
    <col min="4870" max="4870" width="10.77734375" customWidth="1"/>
    <col min="5121" max="5121" width="8.33203125" customWidth="1"/>
    <col min="5122" max="5122" width="64.33203125" customWidth="1"/>
    <col min="5123" max="5124" width="10.77734375" customWidth="1"/>
    <col min="5125" max="5125" width="7" customWidth="1"/>
    <col min="5126" max="5126" width="10.77734375" customWidth="1"/>
    <col min="5377" max="5377" width="8.33203125" customWidth="1"/>
    <col min="5378" max="5378" width="64.33203125" customWidth="1"/>
    <col min="5379" max="5380" width="10.77734375" customWidth="1"/>
    <col min="5381" max="5381" width="7" customWidth="1"/>
    <col min="5382" max="5382" width="10.77734375" customWidth="1"/>
    <col min="5633" max="5633" width="8.33203125" customWidth="1"/>
    <col min="5634" max="5634" width="64.33203125" customWidth="1"/>
    <col min="5635" max="5636" width="10.77734375" customWidth="1"/>
    <col min="5637" max="5637" width="7" customWidth="1"/>
    <col min="5638" max="5638" width="10.77734375" customWidth="1"/>
    <col min="5889" max="5889" width="8.33203125" customWidth="1"/>
    <col min="5890" max="5890" width="64.33203125" customWidth="1"/>
    <col min="5891" max="5892" width="10.77734375" customWidth="1"/>
    <col min="5893" max="5893" width="7" customWidth="1"/>
    <col min="5894" max="5894" width="10.77734375" customWidth="1"/>
    <col min="6145" max="6145" width="8.33203125" customWidth="1"/>
    <col min="6146" max="6146" width="64.33203125" customWidth="1"/>
    <col min="6147" max="6148" width="10.77734375" customWidth="1"/>
    <col min="6149" max="6149" width="7" customWidth="1"/>
    <col min="6150" max="6150" width="10.77734375" customWidth="1"/>
    <col min="6401" max="6401" width="8.33203125" customWidth="1"/>
    <col min="6402" max="6402" width="64.33203125" customWidth="1"/>
    <col min="6403" max="6404" width="10.77734375" customWidth="1"/>
    <col min="6405" max="6405" width="7" customWidth="1"/>
    <col min="6406" max="6406" width="10.77734375" customWidth="1"/>
    <col min="6657" max="6657" width="8.33203125" customWidth="1"/>
    <col min="6658" max="6658" width="64.33203125" customWidth="1"/>
    <col min="6659" max="6660" width="10.77734375" customWidth="1"/>
    <col min="6661" max="6661" width="7" customWidth="1"/>
    <col min="6662" max="6662" width="10.77734375" customWidth="1"/>
    <col min="6913" max="6913" width="8.33203125" customWidth="1"/>
    <col min="6914" max="6914" width="64.33203125" customWidth="1"/>
    <col min="6915" max="6916" width="10.77734375" customWidth="1"/>
    <col min="6917" max="6917" width="7" customWidth="1"/>
    <col min="6918" max="6918" width="10.77734375" customWidth="1"/>
    <col min="7169" max="7169" width="8.33203125" customWidth="1"/>
    <col min="7170" max="7170" width="64.33203125" customWidth="1"/>
    <col min="7171" max="7172" width="10.77734375" customWidth="1"/>
    <col min="7173" max="7173" width="7" customWidth="1"/>
    <col min="7174" max="7174" width="10.77734375" customWidth="1"/>
    <col min="7425" max="7425" width="8.33203125" customWidth="1"/>
    <col min="7426" max="7426" width="64.33203125" customWidth="1"/>
    <col min="7427" max="7428" width="10.77734375" customWidth="1"/>
    <col min="7429" max="7429" width="7" customWidth="1"/>
    <col min="7430" max="7430" width="10.77734375" customWidth="1"/>
    <col min="7681" max="7681" width="8.33203125" customWidth="1"/>
    <col min="7682" max="7682" width="64.33203125" customWidth="1"/>
    <col min="7683" max="7684" width="10.77734375" customWidth="1"/>
    <col min="7685" max="7685" width="7" customWidth="1"/>
    <col min="7686" max="7686" width="10.77734375" customWidth="1"/>
    <col min="7937" max="7937" width="8.33203125" customWidth="1"/>
    <col min="7938" max="7938" width="64.33203125" customWidth="1"/>
    <col min="7939" max="7940" width="10.77734375" customWidth="1"/>
    <col min="7941" max="7941" width="7" customWidth="1"/>
    <col min="7942" max="7942" width="10.77734375" customWidth="1"/>
    <col min="8193" max="8193" width="8.33203125" customWidth="1"/>
    <col min="8194" max="8194" width="64.33203125" customWidth="1"/>
    <col min="8195" max="8196" width="10.77734375" customWidth="1"/>
    <col min="8197" max="8197" width="7" customWidth="1"/>
    <col min="8198" max="8198" width="10.77734375" customWidth="1"/>
    <col min="8449" max="8449" width="8.33203125" customWidth="1"/>
    <col min="8450" max="8450" width="64.33203125" customWidth="1"/>
    <col min="8451" max="8452" width="10.77734375" customWidth="1"/>
    <col min="8453" max="8453" width="7" customWidth="1"/>
    <col min="8454" max="8454" width="10.77734375" customWidth="1"/>
    <col min="8705" max="8705" width="8.33203125" customWidth="1"/>
    <col min="8706" max="8706" width="64.33203125" customWidth="1"/>
    <col min="8707" max="8708" width="10.77734375" customWidth="1"/>
    <col min="8709" max="8709" width="7" customWidth="1"/>
    <col min="8710" max="8710" width="10.77734375" customWidth="1"/>
    <col min="8961" max="8961" width="8.33203125" customWidth="1"/>
    <col min="8962" max="8962" width="64.33203125" customWidth="1"/>
    <col min="8963" max="8964" width="10.77734375" customWidth="1"/>
    <col min="8965" max="8965" width="7" customWidth="1"/>
    <col min="8966" max="8966" width="10.77734375" customWidth="1"/>
    <col min="9217" max="9217" width="8.33203125" customWidth="1"/>
    <col min="9218" max="9218" width="64.33203125" customWidth="1"/>
    <col min="9219" max="9220" width="10.77734375" customWidth="1"/>
    <col min="9221" max="9221" width="7" customWidth="1"/>
    <col min="9222" max="9222" width="10.77734375" customWidth="1"/>
    <col min="9473" max="9473" width="8.33203125" customWidth="1"/>
    <col min="9474" max="9474" width="64.33203125" customWidth="1"/>
    <col min="9475" max="9476" width="10.77734375" customWidth="1"/>
    <col min="9477" max="9477" width="7" customWidth="1"/>
    <col min="9478" max="9478" width="10.77734375" customWidth="1"/>
    <col min="9729" max="9729" width="8.33203125" customWidth="1"/>
    <col min="9730" max="9730" width="64.33203125" customWidth="1"/>
    <col min="9731" max="9732" width="10.77734375" customWidth="1"/>
    <col min="9733" max="9733" width="7" customWidth="1"/>
    <col min="9734" max="9734" width="10.77734375" customWidth="1"/>
    <col min="9985" max="9985" width="8.33203125" customWidth="1"/>
    <col min="9986" max="9986" width="64.33203125" customWidth="1"/>
    <col min="9987" max="9988" width="10.77734375" customWidth="1"/>
    <col min="9989" max="9989" width="7" customWidth="1"/>
    <col min="9990" max="9990" width="10.77734375" customWidth="1"/>
    <col min="10241" max="10241" width="8.33203125" customWidth="1"/>
    <col min="10242" max="10242" width="64.33203125" customWidth="1"/>
    <col min="10243" max="10244" width="10.77734375" customWidth="1"/>
    <col min="10245" max="10245" width="7" customWidth="1"/>
    <col min="10246" max="10246" width="10.77734375" customWidth="1"/>
    <col min="10497" max="10497" width="8.33203125" customWidth="1"/>
    <col min="10498" max="10498" width="64.33203125" customWidth="1"/>
    <col min="10499" max="10500" width="10.77734375" customWidth="1"/>
    <col min="10501" max="10501" width="7" customWidth="1"/>
    <col min="10502" max="10502" width="10.77734375" customWidth="1"/>
    <col min="10753" max="10753" width="8.33203125" customWidth="1"/>
    <col min="10754" max="10754" width="64.33203125" customWidth="1"/>
    <col min="10755" max="10756" width="10.77734375" customWidth="1"/>
    <col min="10757" max="10757" width="7" customWidth="1"/>
    <col min="10758" max="10758" width="10.77734375" customWidth="1"/>
    <col min="11009" max="11009" width="8.33203125" customWidth="1"/>
    <col min="11010" max="11010" width="64.33203125" customWidth="1"/>
    <col min="11011" max="11012" width="10.77734375" customWidth="1"/>
    <col min="11013" max="11013" width="7" customWidth="1"/>
    <col min="11014" max="11014" width="10.77734375" customWidth="1"/>
    <col min="11265" max="11265" width="8.33203125" customWidth="1"/>
    <col min="11266" max="11266" width="64.33203125" customWidth="1"/>
    <col min="11267" max="11268" width="10.77734375" customWidth="1"/>
    <col min="11269" max="11269" width="7" customWidth="1"/>
    <col min="11270" max="11270" width="10.77734375" customWidth="1"/>
    <col min="11521" max="11521" width="8.33203125" customWidth="1"/>
    <col min="11522" max="11522" width="64.33203125" customWidth="1"/>
    <col min="11523" max="11524" width="10.77734375" customWidth="1"/>
    <col min="11525" max="11525" width="7" customWidth="1"/>
    <col min="11526" max="11526" width="10.77734375" customWidth="1"/>
    <col min="11777" max="11777" width="8.33203125" customWidth="1"/>
    <col min="11778" max="11778" width="64.33203125" customWidth="1"/>
    <col min="11779" max="11780" width="10.77734375" customWidth="1"/>
    <col min="11781" max="11781" width="7" customWidth="1"/>
    <col min="11782" max="11782" width="10.77734375" customWidth="1"/>
    <col min="12033" max="12033" width="8.33203125" customWidth="1"/>
    <col min="12034" max="12034" width="64.33203125" customWidth="1"/>
    <col min="12035" max="12036" width="10.77734375" customWidth="1"/>
    <col min="12037" max="12037" width="7" customWidth="1"/>
    <col min="12038" max="12038" width="10.77734375" customWidth="1"/>
    <col min="12289" max="12289" width="8.33203125" customWidth="1"/>
    <col min="12290" max="12290" width="64.33203125" customWidth="1"/>
    <col min="12291" max="12292" width="10.77734375" customWidth="1"/>
    <col min="12293" max="12293" width="7" customWidth="1"/>
    <col min="12294" max="12294" width="10.77734375" customWidth="1"/>
    <col min="12545" max="12545" width="8.33203125" customWidth="1"/>
    <col min="12546" max="12546" width="64.33203125" customWidth="1"/>
    <col min="12547" max="12548" width="10.77734375" customWidth="1"/>
    <col min="12549" max="12549" width="7" customWidth="1"/>
    <col min="12550" max="12550" width="10.77734375" customWidth="1"/>
    <col min="12801" max="12801" width="8.33203125" customWidth="1"/>
    <col min="12802" max="12802" width="64.33203125" customWidth="1"/>
    <col min="12803" max="12804" width="10.77734375" customWidth="1"/>
    <col min="12805" max="12805" width="7" customWidth="1"/>
    <col min="12806" max="12806" width="10.77734375" customWidth="1"/>
    <col min="13057" max="13057" width="8.33203125" customWidth="1"/>
    <col min="13058" max="13058" width="64.33203125" customWidth="1"/>
    <col min="13059" max="13060" width="10.77734375" customWidth="1"/>
    <col min="13061" max="13061" width="7" customWidth="1"/>
    <col min="13062" max="13062" width="10.77734375" customWidth="1"/>
    <col min="13313" max="13313" width="8.33203125" customWidth="1"/>
    <col min="13314" max="13314" width="64.33203125" customWidth="1"/>
    <col min="13315" max="13316" width="10.77734375" customWidth="1"/>
    <col min="13317" max="13317" width="7" customWidth="1"/>
    <col min="13318" max="13318" width="10.77734375" customWidth="1"/>
    <col min="13569" max="13569" width="8.33203125" customWidth="1"/>
    <col min="13570" max="13570" width="64.33203125" customWidth="1"/>
    <col min="13571" max="13572" width="10.77734375" customWidth="1"/>
    <col min="13573" max="13573" width="7" customWidth="1"/>
    <col min="13574" max="13574" width="10.77734375" customWidth="1"/>
    <col min="13825" max="13825" width="8.33203125" customWidth="1"/>
    <col min="13826" max="13826" width="64.33203125" customWidth="1"/>
    <col min="13827" max="13828" width="10.77734375" customWidth="1"/>
    <col min="13829" max="13829" width="7" customWidth="1"/>
    <col min="13830" max="13830" width="10.77734375" customWidth="1"/>
    <col min="14081" max="14081" width="8.33203125" customWidth="1"/>
    <col min="14082" max="14082" width="64.33203125" customWidth="1"/>
    <col min="14083" max="14084" width="10.77734375" customWidth="1"/>
    <col min="14085" max="14085" width="7" customWidth="1"/>
    <col min="14086" max="14086" width="10.77734375" customWidth="1"/>
    <col min="14337" max="14337" width="8.33203125" customWidth="1"/>
    <col min="14338" max="14338" width="64.33203125" customWidth="1"/>
    <col min="14339" max="14340" width="10.77734375" customWidth="1"/>
    <col min="14341" max="14341" width="7" customWidth="1"/>
    <col min="14342" max="14342" width="10.77734375" customWidth="1"/>
    <col min="14593" max="14593" width="8.33203125" customWidth="1"/>
    <col min="14594" max="14594" width="64.33203125" customWidth="1"/>
    <col min="14595" max="14596" width="10.77734375" customWidth="1"/>
    <col min="14597" max="14597" width="7" customWidth="1"/>
    <col min="14598" max="14598" width="10.77734375" customWidth="1"/>
    <col min="14849" max="14849" width="8.33203125" customWidth="1"/>
    <col min="14850" max="14850" width="64.33203125" customWidth="1"/>
    <col min="14851" max="14852" width="10.77734375" customWidth="1"/>
    <col min="14853" max="14853" width="7" customWidth="1"/>
    <col min="14854" max="14854" width="10.77734375" customWidth="1"/>
    <col min="15105" max="15105" width="8.33203125" customWidth="1"/>
    <col min="15106" max="15106" width="64.33203125" customWidth="1"/>
    <col min="15107" max="15108" width="10.77734375" customWidth="1"/>
    <col min="15109" max="15109" width="7" customWidth="1"/>
    <col min="15110" max="15110" width="10.77734375" customWidth="1"/>
    <col min="15361" max="15361" width="8.33203125" customWidth="1"/>
    <col min="15362" max="15362" width="64.33203125" customWidth="1"/>
    <col min="15363" max="15364" width="10.77734375" customWidth="1"/>
    <col min="15365" max="15365" width="7" customWidth="1"/>
    <col min="15366" max="15366" width="10.77734375" customWidth="1"/>
    <col min="15617" max="15617" width="8.33203125" customWidth="1"/>
    <col min="15618" max="15618" width="64.33203125" customWidth="1"/>
    <col min="15619" max="15620" width="10.77734375" customWidth="1"/>
    <col min="15621" max="15621" width="7" customWidth="1"/>
    <col min="15622" max="15622" width="10.77734375" customWidth="1"/>
    <col min="15873" max="15873" width="8.33203125" customWidth="1"/>
    <col min="15874" max="15874" width="64.33203125" customWidth="1"/>
    <col min="15875" max="15876" width="10.77734375" customWidth="1"/>
    <col min="15877" max="15877" width="7" customWidth="1"/>
    <col min="15878" max="15878" width="10.77734375" customWidth="1"/>
    <col min="16129" max="16129" width="8.33203125" customWidth="1"/>
    <col min="16130" max="16130" width="64.33203125" customWidth="1"/>
    <col min="16131" max="16132" width="10.77734375" customWidth="1"/>
    <col min="16133" max="16133" width="7" customWidth="1"/>
    <col min="16134" max="16134" width="10.77734375" customWidth="1"/>
  </cols>
  <sheetData>
    <row r="1" spans="1:11" ht="21" thickTop="1">
      <c r="A1" s="900" t="s">
        <v>38</v>
      </c>
      <c r="B1" s="903"/>
      <c r="C1" s="903"/>
      <c r="D1" s="903"/>
      <c r="E1" s="903"/>
      <c r="F1" s="904"/>
    </row>
    <row r="2" spans="1:11" ht="20.25">
      <c r="A2" s="602"/>
      <c r="B2" s="233"/>
      <c r="C2" s="233"/>
      <c r="D2" s="233"/>
      <c r="E2" s="234"/>
      <c r="F2" s="603"/>
      <c r="H2" s="86"/>
      <c r="I2" s="86"/>
      <c r="J2" s="86"/>
      <c r="K2" s="86"/>
    </row>
    <row r="3" spans="1:11" ht="15.75">
      <c r="A3" s="36" t="s">
        <v>41</v>
      </c>
      <c r="B3" s="73" t="str">
        <f>'[1]Extra Shower Doors'!B3</f>
        <v>ALL SITES</v>
      </c>
      <c r="C3" s="146"/>
      <c r="D3" s="153" t="s">
        <v>58</v>
      </c>
      <c r="E3" s="887">
        <f>'100 Series - RL'!I2</f>
        <v>43922</v>
      </c>
      <c r="F3" s="888"/>
      <c r="H3" s="86"/>
      <c r="I3" s="86"/>
      <c r="J3" s="86"/>
      <c r="K3" s="86"/>
    </row>
    <row r="4" spans="1:11">
      <c r="A4" s="36" t="s">
        <v>42</v>
      </c>
      <c r="B4" s="135" t="str">
        <f>'[1]Extra Shower Doors'!B4</f>
        <v>ALL SERIES</v>
      </c>
      <c r="C4" s="146" t="s">
        <v>2</v>
      </c>
      <c r="D4" s="153"/>
      <c r="E4" s="908"/>
      <c r="F4" s="909"/>
      <c r="H4" s="86"/>
      <c r="I4" s="910"/>
      <c r="J4" s="910"/>
      <c r="K4" s="86"/>
    </row>
    <row r="5" spans="1:11">
      <c r="A5" s="36"/>
      <c r="B5" s="26" t="s">
        <v>2</v>
      </c>
      <c r="C5" s="153"/>
      <c r="D5" s="235" t="s">
        <v>4</v>
      </c>
      <c r="E5" s="151" t="s">
        <v>27</v>
      </c>
      <c r="F5" s="604"/>
      <c r="H5" s="86"/>
      <c r="I5" s="86"/>
      <c r="J5" s="86"/>
      <c r="K5" s="86"/>
    </row>
    <row r="6" spans="1:11">
      <c r="A6" s="36" t="s">
        <v>5</v>
      </c>
      <c r="B6" s="73"/>
      <c r="C6" s="155"/>
      <c r="D6" s="153"/>
      <c r="E6" s="153"/>
      <c r="F6" s="603"/>
      <c r="H6" s="86"/>
      <c r="I6" s="86"/>
      <c r="J6" s="86"/>
      <c r="K6" s="86"/>
    </row>
    <row r="7" spans="1:11">
      <c r="A7" s="36"/>
      <c r="B7" s="26" t="s">
        <v>2</v>
      </c>
      <c r="C7" s="153"/>
      <c r="D7" s="153" t="s">
        <v>6</v>
      </c>
      <c r="E7" s="155"/>
      <c r="F7" s="603"/>
      <c r="H7" s="86"/>
      <c r="I7" s="86"/>
      <c r="J7" s="86"/>
      <c r="K7" s="86"/>
    </row>
    <row r="8" spans="1:11">
      <c r="A8" s="36" t="s">
        <v>43</v>
      </c>
      <c r="B8" s="73" t="s">
        <v>40</v>
      </c>
      <c r="C8" s="153"/>
      <c r="D8" s="71" t="str">
        <f>'100 Series - RL'!H9</f>
        <v>April 1, 2020 to March 31, 2021</v>
      </c>
      <c r="E8" s="152"/>
      <c r="F8" s="604"/>
      <c r="H8" s="86"/>
      <c r="I8" s="86"/>
      <c r="J8" s="86"/>
      <c r="K8" s="86"/>
    </row>
    <row r="9" spans="1:11">
      <c r="A9" s="605"/>
      <c r="B9" s="155"/>
      <c r="C9" s="153"/>
      <c r="D9" s="153"/>
      <c r="E9" s="153"/>
      <c r="F9" s="603"/>
    </row>
    <row r="10" spans="1:11" ht="15.75" thickBot="1">
      <c r="A10" s="905" t="s">
        <v>2</v>
      </c>
      <c r="B10" s="906"/>
      <c r="C10" s="906"/>
      <c r="D10" s="906"/>
      <c r="E10" s="906"/>
      <c r="F10" s="907"/>
    </row>
    <row r="11" spans="1:11" ht="17.25" thickTop="1" thickBot="1">
      <c r="A11" s="449" t="s">
        <v>68</v>
      </c>
      <c r="B11" s="450" t="s">
        <v>69</v>
      </c>
      <c r="C11" s="451" t="s">
        <v>70</v>
      </c>
      <c r="D11" s="451" t="s">
        <v>28</v>
      </c>
      <c r="E11" s="452"/>
      <c r="F11" s="453" t="s">
        <v>120</v>
      </c>
    </row>
    <row r="12" spans="1:11" ht="17.25" thickTop="1" thickBot="1">
      <c r="A12" s="454"/>
      <c r="B12" s="455" t="s">
        <v>225</v>
      </c>
      <c r="C12" s="456"/>
      <c r="D12" s="457"/>
      <c r="E12" s="458"/>
      <c r="F12" s="459"/>
    </row>
    <row r="13" spans="1:11" ht="15" customHeight="1" thickTop="1" thickBot="1">
      <c r="A13" s="454"/>
      <c r="B13" s="460" t="s">
        <v>71</v>
      </c>
      <c r="C13" s="461"/>
      <c r="D13" s="462">
        <f>+C13*0.13</f>
        <v>0</v>
      </c>
      <c r="E13" s="463"/>
      <c r="F13" s="464">
        <f>+C13+D13</f>
        <v>0</v>
      </c>
    </row>
    <row r="14" spans="1:11" ht="15" customHeight="1" thickTop="1" thickBot="1">
      <c r="A14" s="454"/>
      <c r="B14" s="465"/>
      <c r="C14" s="461"/>
      <c r="D14" s="462"/>
      <c r="E14" s="463"/>
      <c r="F14" s="464"/>
    </row>
    <row r="15" spans="1:11" ht="15" customHeight="1" thickTop="1">
      <c r="A15" s="454"/>
      <c r="B15" s="465"/>
      <c r="C15" s="461"/>
      <c r="D15" s="462"/>
      <c r="E15" s="463"/>
      <c r="F15" s="464"/>
    </row>
    <row r="16" spans="1:11" ht="15" customHeight="1">
      <c r="A16" s="466"/>
      <c r="B16" s="467" t="s">
        <v>72</v>
      </c>
      <c r="C16" s="461"/>
      <c r="D16" s="462"/>
      <c r="E16" s="463"/>
      <c r="F16" s="464"/>
    </row>
    <row r="17" spans="1:6" ht="15" customHeight="1">
      <c r="A17" s="471"/>
      <c r="B17" s="472" t="s">
        <v>73</v>
      </c>
      <c r="C17" s="473"/>
      <c r="D17" s="462">
        <f>+C17*0.13</f>
        <v>0</v>
      </c>
      <c r="E17" s="474"/>
      <c r="F17" s="464">
        <f>+C17+D17</f>
        <v>0</v>
      </c>
    </row>
    <row r="18" spans="1:6" ht="15" customHeight="1">
      <c r="A18" s="468"/>
      <c r="B18" s="469"/>
      <c r="C18" s="470"/>
      <c r="D18" s="462"/>
      <c r="E18" s="463"/>
      <c r="F18" s="464"/>
    </row>
    <row r="19" spans="1:6" ht="15" customHeight="1">
      <c r="A19" s="475"/>
      <c r="B19" s="476" t="s">
        <v>74</v>
      </c>
      <c r="C19" s="477"/>
      <c r="D19" s="462">
        <f>+C19*0.13</f>
        <v>0</v>
      </c>
      <c r="E19" s="463"/>
      <c r="F19" s="464">
        <f>+C19+D19</f>
        <v>0</v>
      </c>
    </row>
    <row r="20" spans="1:6" ht="15" customHeight="1">
      <c r="A20" s="468"/>
      <c r="B20" s="469"/>
      <c r="C20" s="470"/>
      <c r="D20" s="462"/>
      <c r="E20" s="463"/>
      <c r="F20" s="464"/>
    </row>
    <row r="21" spans="1:6" ht="15" customHeight="1">
      <c r="A21" s="475"/>
      <c r="B21" s="476" t="s">
        <v>75</v>
      </c>
      <c r="C21" s="477"/>
      <c r="D21" s="462">
        <f>+C21*0.13</f>
        <v>0</v>
      </c>
      <c r="E21" s="463"/>
      <c r="F21" s="464">
        <f>+C21+D21</f>
        <v>0</v>
      </c>
    </row>
    <row r="22" spans="1:6" ht="15" customHeight="1">
      <c r="A22" s="468"/>
      <c r="B22" s="469"/>
      <c r="C22" s="470"/>
      <c r="D22" s="462"/>
      <c r="E22" s="463"/>
      <c r="F22" s="464"/>
    </row>
    <row r="23" spans="1:6">
      <c r="A23" s="483"/>
      <c r="B23" s="472" t="s">
        <v>76</v>
      </c>
      <c r="C23" s="484"/>
      <c r="D23" s="462">
        <f>+C23*0.13</f>
        <v>0</v>
      </c>
      <c r="E23" s="474"/>
      <c r="F23" s="464">
        <f>+C23+D23</f>
        <v>0</v>
      </c>
    </row>
    <row r="24" spans="1:6">
      <c r="A24" s="475"/>
      <c r="B24" s="476"/>
      <c r="C24" s="477"/>
      <c r="D24" s="462"/>
      <c r="E24" s="463"/>
      <c r="F24" s="464"/>
    </row>
    <row r="25" spans="1:6" ht="15.75">
      <c r="A25" s="485"/>
      <c r="B25" s="486" t="s">
        <v>137</v>
      </c>
      <c r="C25" s="461"/>
      <c r="D25" s="462"/>
      <c r="E25" s="463"/>
      <c r="F25" s="464"/>
    </row>
    <row r="26" spans="1:6">
      <c r="A26" s="487"/>
      <c r="B26" s="469" t="s">
        <v>77</v>
      </c>
      <c r="C26" s="470"/>
      <c r="D26" s="462">
        <f>+C26*0.13</f>
        <v>0</v>
      </c>
      <c r="E26" s="488"/>
      <c r="F26" s="464">
        <f>+C26+D26</f>
        <v>0</v>
      </c>
    </row>
    <row r="27" spans="1:6">
      <c r="A27" s="487"/>
      <c r="B27" s="469" t="s">
        <v>78</v>
      </c>
      <c r="C27" s="470"/>
      <c r="D27" s="462">
        <f>+C27*0.13</f>
        <v>0</v>
      </c>
      <c r="E27" s="488"/>
      <c r="F27" s="464">
        <f>+C27+D27</f>
        <v>0</v>
      </c>
    </row>
    <row r="28" spans="1:6">
      <c r="A28" s="487"/>
      <c r="B28" s="469" t="s">
        <v>437</v>
      </c>
      <c r="C28" s="470"/>
      <c r="D28" s="462">
        <f>+C28*0.13</f>
        <v>0</v>
      </c>
      <c r="E28" s="488"/>
      <c r="F28" s="464">
        <f>+C28+D28</f>
        <v>0</v>
      </c>
    </row>
    <row r="29" spans="1:6">
      <c r="A29" s="487"/>
      <c r="B29" s="469" t="s">
        <v>79</v>
      </c>
      <c r="C29" s="470"/>
      <c r="D29" s="462">
        <f>+C29*0.13</f>
        <v>0</v>
      </c>
      <c r="E29" s="488"/>
      <c r="F29" s="464">
        <f>+C29+D29</f>
        <v>0</v>
      </c>
    </row>
    <row r="30" spans="1:6">
      <c r="A30" s="468"/>
      <c r="B30" s="469"/>
      <c r="C30" s="470"/>
      <c r="D30" s="462"/>
      <c r="E30" s="463"/>
      <c r="F30" s="464"/>
    </row>
    <row r="31" spans="1:6" ht="15.75">
      <c r="A31" s="487"/>
      <c r="B31" s="489" t="s">
        <v>80</v>
      </c>
      <c r="C31" s="470"/>
      <c r="D31" s="490"/>
      <c r="E31" s="488"/>
      <c r="F31" s="464"/>
    </row>
    <row r="32" spans="1:6">
      <c r="A32" s="487"/>
      <c r="B32" s="469" t="s">
        <v>226</v>
      </c>
      <c r="C32" s="470"/>
      <c r="D32" s="462">
        <f>+C32*0.13</f>
        <v>0</v>
      </c>
      <c r="E32" s="463"/>
      <c r="F32" s="464">
        <f>+C32+D32</f>
        <v>0</v>
      </c>
    </row>
    <row r="33" spans="1:6">
      <c r="A33" s="478"/>
      <c r="B33" s="469" t="s">
        <v>81</v>
      </c>
      <c r="C33" s="470"/>
      <c r="D33" s="462">
        <f>+C33*0.13</f>
        <v>0</v>
      </c>
      <c r="E33" s="463"/>
      <c r="F33" s="464">
        <f>+C33+D33</f>
        <v>0</v>
      </c>
    </row>
    <row r="34" spans="1:6">
      <c r="A34" s="478"/>
      <c r="B34" s="469" t="s">
        <v>82</v>
      </c>
      <c r="C34" s="470"/>
      <c r="D34" s="462">
        <f>+C34*0.13</f>
        <v>0</v>
      </c>
      <c r="E34" s="463"/>
      <c r="F34" s="464">
        <f>+C34+D34</f>
        <v>0</v>
      </c>
    </row>
    <row r="35" spans="1:6">
      <c r="A35" s="478"/>
      <c r="B35" s="469" t="s">
        <v>83</v>
      </c>
      <c r="C35" s="470"/>
      <c r="D35" s="462">
        <f>+C35*0.13</f>
        <v>0</v>
      </c>
      <c r="E35" s="463"/>
      <c r="F35" s="464">
        <f>+C35+D35</f>
        <v>0</v>
      </c>
    </row>
    <row r="36" spans="1:6">
      <c r="A36" s="478"/>
      <c r="B36" s="469"/>
      <c r="C36" s="470"/>
      <c r="D36" s="462"/>
      <c r="E36" s="463"/>
      <c r="F36" s="464"/>
    </row>
    <row r="37" spans="1:6">
      <c r="A37" s="478"/>
      <c r="B37" s="469"/>
      <c r="C37" s="470"/>
      <c r="D37" s="462"/>
      <c r="E37" s="463"/>
      <c r="F37" s="464"/>
    </row>
    <row r="38" spans="1:6" ht="15.75">
      <c r="A38" s="491"/>
      <c r="B38" s="492" t="s">
        <v>84</v>
      </c>
      <c r="C38" s="470"/>
      <c r="D38" s="490"/>
      <c r="E38" s="488"/>
      <c r="F38" s="464"/>
    </row>
    <row r="39" spans="1:6">
      <c r="A39" s="468"/>
      <c r="B39" s="469" t="s">
        <v>85</v>
      </c>
      <c r="C39" s="470"/>
      <c r="D39" s="462">
        <f>+C39*0.13</f>
        <v>0</v>
      </c>
      <c r="E39" s="463"/>
      <c r="F39" s="464">
        <f>+C39+D39</f>
        <v>0</v>
      </c>
    </row>
    <row r="40" spans="1:6">
      <c r="A40" s="468"/>
      <c r="B40" s="469"/>
      <c r="C40" s="470"/>
      <c r="D40" s="462"/>
      <c r="E40" s="463"/>
      <c r="F40" s="464"/>
    </row>
    <row r="41" spans="1:6">
      <c r="A41" s="478"/>
      <c r="B41" s="469" t="s">
        <v>86</v>
      </c>
      <c r="C41" s="470"/>
      <c r="D41" s="462">
        <f>+C41*0.13</f>
        <v>0</v>
      </c>
      <c r="E41" s="488"/>
      <c r="F41" s="464">
        <f>+C41+D41</f>
        <v>0</v>
      </c>
    </row>
    <row r="42" spans="1:6">
      <c r="A42" s="468"/>
      <c r="B42" s="469"/>
      <c r="C42" s="470"/>
      <c r="D42" s="462"/>
      <c r="E42" s="463"/>
      <c r="F42" s="464"/>
    </row>
    <row r="43" spans="1:6">
      <c r="A43" s="478"/>
      <c r="B43" s="493" t="s">
        <v>87</v>
      </c>
      <c r="C43" s="494"/>
      <c r="D43" s="462">
        <f>+C43*0.13</f>
        <v>0</v>
      </c>
      <c r="E43" s="463"/>
      <c r="F43" s="464">
        <f>+C43+D43</f>
        <v>0</v>
      </c>
    </row>
    <row r="44" spans="1:6">
      <c r="A44" s="468"/>
      <c r="B44" s="469"/>
      <c r="C44" s="470"/>
      <c r="D44" s="462"/>
      <c r="E44" s="463"/>
      <c r="F44" s="464"/>
    </row>
    <row r="45" spans="1:6">
      <c r="A45" s="478"/>
      <c r="B45" s="476" t="s">
        <v>88</v>
      </c>
      <c r="C45" s="495"/>
      <c r="D45" s="462">
        <f>+C45*0.13</f>
        <v>0</v>
      </c>
      <c r="E45" s="480"/>
      <c r="F45" s="464">
        <f>+C45+D45</f>
        <v>0</v>
      </c>
    </row>
    <row r="46" spans="1:6">
      <c r="A46" s="478"/>
      <c r="B46" s="476" t="s">
        <v>227</v>
      </c>
      <c r="C46" s="496"/>
      <c r="D46" s="462"/>
      <c r="E46" s="480"/>
      <c r="F46" s="464"/>
    </row>
    <row r="47" spans="1:6">
      <c r="A47" s="468"/>
      <c r="B47" s="469"/>
      <c r="C47" s="470"/>
      <c r="D47" s="462"/>
      <c r="E47" s="463"/>
      <c r="F47" s="464"/>
    </row>
    <row r="48" spans="1:6">
      <c r="A48" s="478"/>
      <c r="B48" s="476" t="s">
        <v>89</v>
      </c>
      <c r="C48" s="495"/>
      <c r="D48" s="462">
        <f>+C48*0.13</f>
        <v>0</v>
      </c>
      <c r="E48" s="480"/>
      <c r="F48" s="464">
        <f>+C48+D48</f>
        <v>0</v>
      </c>
    </row>
    <row r="49" spans="1:6">
      <c r="A49" s="478"/>
      <c r="B49" s="476" t="s">
        <v>227</v>
      </c>
      <c r="C49" s="496"/>
      <c r="D49" s="462"/>
      <c r="E49" s="480"/>
      <c r="F49" s="464"/>
    </row>
    <row r="50" spans="1:6">
      <c r="A50" s="468"/>
      <c r="B50" s="469"/>
      <c r="C50" s="470"/>
      <c r="D50" s="462"/>
      <c r="E50" s="463"/>
      <c r="F50" s="464"/>
    </row>
    <row r="51" spans="1:6">
      <c r="A51" s="478"/>
      <c r="B51" s="497" t="s">
        <v>90</v>
      </c>
      <c r="C51" s="495"/>
      <c r="D51" s="462">
        <f>+C51*0.13</f>
        <v>0</v>
      </c>
      <c r="E51" s="480"/>
      <c r="F51" s="464">
        <f>+C51+D51</f>
        <v>0</v>
      </c>
    </row>
    <row r="52" spans="1:6">
      <c r="A52" s="478"/>
      <c r="B52" s="476" t="s">
        <v>227</v>
      </c>
      <c r="C52" s="496"/>
      <c r="D52" s="462"/>
      <c r="E52" s="480"/>
      <c r="F52" s="464"/>
    </row>
    <row r="53" spans="1:6">
      <c r="A53" s="468"/>
      <c r="B53" s="469"/>
      <c r="C53" s="470"/>
      <c r="D53" s="462"/>
      <c r="E53" s="463"/>
      <c r="F53" s="464"/>
    </row>
    <row r="54" spans="1:6">
      <c r="A54" s="483"/>
      <c r="B54" s="472" t="s">
        <v>91</v>
      </c>
      <c r="C54" s="484"/>
      <c r="D54" s="462">
        <f>+C54*0.13</f>
        <v>0</v>
      </c>
      <c r="E54" s="474"/>
      <c r="F54" s="464">
        <f>+C54+D54</f>
        <v>0</v>
      </c>
    </row>
    <row r="55" spans="1:6">
      <c r="A55" s="478"/>
      <c r="B55" s="476" t="s">
        <v>92</v>
      </c>
      <c r="C55" s="498"/>
      <c r="D55" s="498"/>
      <c r="E55" s="499"/>
      <c r="F55" s="464"/>
    </row>
    <row r="56" spans="1:6">
      <c r="A56" s="471"/>
      <c r="B56" s="476" t="s">
        <v>227</v>
      </c>
      <c r="C56" s="499"/>
      <c r="D56" s="498"/>
      <c r="E56" s="499"/>
      <c r="F56" s="464"/>
    </row>
    <row r="57" spans="1:6">
      <c r="A57" s="468"/>
      <c r="B57" s="469"/>
      <c r="C57" s="470"/>
      <c r="D57" s="462"/>
      <c r="E57" s="463"/>
      <c r="F57" s="464"/>
    </row>
    <row r="58" spans="1:6">
      <c r="A58" s="478"/>
      <c r="B58" s="476" t="s">
        <v>228</v>
      </c>
      <c r="C58" s="482"/>
      <c r="D58" s="462">
        <f>+C58*0.13</f>
        <v>0</v>
      </c>
      <c r="E58" s="463"/>
      <c r="F58" s="464">
        <f>+C58+D58</f>
        <v>0</v>
      </c>
    </row>
    <row r="59" spans="1:6">
      <c r="A59" s="478"/>
      <c r="B59" s="476" t="s">
        <v>229</v>
      </c>
      <c r="C59" s="498"/>
      <c r="D59" s="498"/>
      <c r="E59" s="499"/>
      <c r="F59" s="464"/>
    </row>
    <row r="60" spans="1:6">
      <c r="A60" s="471"/>
      <c r="B60" s="476" t="s">
        <v>227</v>
      </c>
      <c r="C60" s="499"/>
      <c r="D60" s="498"/>
      <c r="E60" s="499"/>
      <c r="F60" s="464"/>
    </row>
    <row r="61" spans="1:6">
      <c r="A61" s="284"/>
      <c r="B61" s="394" t="s">
        <v>93</v>
      </c>
      <c r="C61" s="286"/>
      <c r="D61" s="287">
        <f>+C61*0.13</f>
        <v>0</v>
      </c>
      <c r="E61" s="288"/>
      <c r="F61" s="289">
        <f>+C61+D61</f>
        <v>0</v>
      </c>
    </row>
    <row r="62" spans="1:6">
      <c r="A62" s="478"/>
      <c r="B62" s="469" t="s">
        <v>94</v>
      </c>
      <c r="C62" s="470"/>
      <c r="D62" s="462">
        <f>+C62*0.13</f>
        <v>0</v>
      </c>
      <c r="E62" s="488"/>
      <c r="F62" s="464">
        <f>+C62+D62</f>
        <v>0</v>
      </c>
    </row>
    <row r="63" spans="1:6">
      <c r="A63" s="478"/>
      <c r="B63" s="469" t="s">
        <v>95</v>
      </c>
      <c r="C63" s="500"/>
      <c r="D63" s="490"/>
      <c r="E63" s="488"/>
      <c r="F63" s="464"/>
    </row>
    <row r="64" spans="1:6">
      <c r="A64" s="478"/>
      <c r="B64" s="469"/>
      <c r="C64" s="500"/>
      <c r="D64" s="490"/>
      <c r="E64" s="488"/>
      <c r="F64" s="464"/>
    </row>
    <row r="65" spans="1:6" ht="15.75">
      <c r="A65" s="478"/>
      <c r="B65" s="469"/>
      <c r="C65" s="470"/>
      <c r="D65" s="501"/>
      <c r="E65" s="502"/>
      <c r="F65" s="464"/>
    </row>
    <row r="66" spans="1:6" ht="15.75">
      <c r="A66" s="478"/>
      <c r="B66" s="492" t="s">
        <v>438</v>
      </c>
      <c r="C66" s="470"/>
      <c r="D66" s="462"/>
      <c r="E66" s="463"/>
      <c r="F66" s="464"/>
    </row>
    <row r="67" spans="1:6" ht="15.75">
      <c r="A67" s="478"/>
      <c r="B67" s="469" t="s">
        <v>230</v>
      </c>
      <c r="C67" s="470"/>
      <c r="D67" s="462">
        <f>+C67*0.13</f>
        <v>0</v>
      </c>
      <c r="E67" s="503"/>
      <c r="F67" s="464">
        <f>+C67+D67</f>
        <v>0</v>
      </c>
    </row>
    <row r="68" spans="1:6">
      <c r="A68" s="478"/>
      <c r="B68" s="504"/>
      <c r="C68" s="470"/>
      <c r="D68" s="505"/>
      <c r="E68" s="506"/>
      <c r="F68" s="507"/>
    </row>
    <row r="69" spans="1:6">
      <c r="A69" s="478"/>
      <c r="B69" s="504" t="s">
        <v>116</v>
      </c>
      <c r="C69" s="470"/>
      <c r="D69" s="505">
        <f>+C69*0.13</f>
        <v>0</v>
      </c>
      <c r="E69" s="505"/>
      <c r="F69" s="507">
        <f>+C69+D69</f>
        <v>0</v>
      </c>
    </row>
    <row r="70" spans="1:6" s="680" customFormat="1">
      <c r="A70" s="296"/>
      <c r="B70" s="285" t="s">
        <v>387</v>
      </c>
      <c r="C70" s="286"/>
      <c r="D70" s="308">
        <f>+C70*0.13</f>
        <v>0</v>
      </c>
      <c r="E70" s="308"/>
      <c r="F70" s="395">
        <f>+C70+D70</f>
        <v>0</v>
      </c>
    </row>
    <row r="71" spans="1:6">
      <c r="A71" s="478"/>
      <c r="B71" s="504"/>
      <c r="C71" s="470"/>
      <c r="D71" s="509"/>
      <c r="E71" s="505"/>
      <c r="F71" s="507"/>
    </row>
    <row r="72" spans="1:6">
      <c r="A72" s="478"/>
      <c r="B72" s="504" t="s">
        <v>117</v>
      </c>
      <c r="C72" s="470"/>
      <c r="D72" s="505">
        <f>+C72*0.13</f>
        <v>0</v>
      </c>
      <c r="E72" s="505"/>
      <c r="F72" s="507">
        <f>+C72+D72</f>
        <v>0</v>
      </c>
    </row>
    <row r="73" spans="1:6">
      <c r="A73" s="653"/>
      <c r="B73" s="654"/>
      <c r="C73" s="655"/>
      <c r="D73" s="656"/>
      <c r="E73" s="657"/>
      <c r="F73" s="658"/>
    </row>
    <row r="74" spans="1:6">
      <c r="A74" s="659"/>
      <c r="B74" s="660"/>
      <c r="C74" s="139"/>
      <c r="D74" s="139"/>
      <c r="E74" s="412" t="s">
        <v>429</v>
      </c>
      <c r="F74" s="661"/>
    </row>
    <row r="75" spans="1:6">
      <c r="A75" s="659"/>
      <c r="B75" s="660"/>
      <c r="C75" s="139"/>
      <c r="D75" s="139"/>
      <c r="E75" s="139"/>
      <c r="F75" s="662"/>
    </row>
    <row r="76" spans="1:6">
      <c r="A76" s="663"/>
      <c r="B76" s="660"/>
      <c r="C76" s="139"/>
      <c r="D76" s="139"/>
      <c r="E76" s="412" t="s">
        <v>156</v>
      </c>
      <c r="F76" s="661"/>
    </row>
    <row r="77" spans="1:6" ht="15.75" thickBot="1">
      <c r="A77" s="664"/>
      <c r="B77" s="691"/>
      <c r="C77" s="666"/>
      <c r="D77" s="666"/>
      <c r="E77" s="666"/>
      <c r="F77" s="667"/>
    </row>
    <row r="78" spans="1:6" ht="16.5" thickTop="1">
      <c r="A78" s="478"/>
      <c r="B78" s="508" t="s">
        <v>115</v>
      </c>
      <c r="C78" s="470"/>
      <c r="D78" s="505"/>
      <c r="E78" s="506"/>
      <c r="F78" s="507"/>
    </row>
    <row r="79" spans="1:6">
      <c r="A79" s="478"/>
      <c r="B79" s="504" t="s">
        <v>118</v>
      </c>
      <c r="C79" s="479"/>
      <c r="D79" s="505">
        <f>+C79*0.13</f>
        <v>0</v>
      </c>
      <c r="E79" s="505"/>
      <c r="F79" s="507">
        <f>+C79+D79</f>
        <v>0</v>
      </c>
    </row>
    <row r="80" spans="1:6">
      <c r="A80" s="478"/>
      <c r="B80" s="504"/>
      <c r="C80" s="510"/>
      <c r="D80" s="505"/>
      <c r="E80" s="511"/>
      <c r="F80" s="507"/>
    </row>
    <row r="81" spans="1:6">
      <c r="A81" s="478"/>
      <c r="B81" s="504" t="s">
        <v>119</v>
      </c>
      <c r="C81" s="512"/>
      <c r="D81" s="505">
        <f>+C81*0.13</f>
        <v>0</v>
      </c>
      <c r="E81" s="505"/>
      <c r="F81" s="507">
        <f>+C81+D81</f>
        <v>0</v>
      </c>
    </row>
    <row r="82" spans="1:6">
      <c r="A82" s="478"/>
      <c r="B82" s="504"/>
      <c r="C82" s="513"/>
      <c r="D82" s="505"/>
      <c r="E82" s="514"/>
      <c r="F82" s="507"/>
    </row>
    <row r="83" spans="1:6">
      <c r="A83" s="478"/>
      <c r="B83" s="504" t="s">
        <v>164</v>
      </c>
      <c r="C83" s="512"/>
      <c r="D83" s="505">
        <f>+C83*0.13</f>
        <v>0</v>
      </c>
      <c r="E83" s="515"/>
      <c r="F83" s="507">
        <f>+C83+D83</f>
        <v>0</v>
      </c>
    </row>
    <row r="84" spans="1:6" ht="15.75">
      <c r="A84" s="478"/>
      <c r="B84" s="504" t="s">
        <v>165</v>
      </c>
      <c r="C84" s="512"/>
      <c r="D84" s="505"/>
      <c r="E84" s="515"/>
      <c r="F84" s="507"/>
    </row>
    <row r="85" spans="1:6">
      <c r="A85" s="478"/>
      <c r="B85" s="504"/>
      <c r="C85" s="512"/>
      <c r="D85" s="505"/>
      <c r="E85" s="515"/>
      <c r="F85" s="507"/>
    </row>
    <row r="86" spans="1:6">
      <c r="A86" s="478"/>
      <c r="B86" s="504"/>
      <c r="C86" s="512"/>
      <c r="D86" s="505"/>
      <c r="E86" s="515"/>
      <c r="F86" s="507"/>
    </row>
    <row r="87" spans="1:6" ht="15.75">
      <c r="A87" s="478"/>
      <c r="B87" s="492" t="s">
        <v>231</v>
      </c>
      <c r="C87" s="470"/>
      <c r="D87" s="462"/>
      <c r="E87" s="463"/>
      <c r="F87" s="464"/>
    </row>
    <row r="88" spans="1:6">
      <c r="A88" s="292"/>
      <c r="B88" s="293" t="s">
        <v>232</v>
      </c>
      <c r="C88" s="295"/>
      <c r="D88" s="287">
        <f>+C88*0.13</f>
        <v>0</v>
      </c>
      <c r="E88" s="294"/>
      <c r="F88" s="517">
        <f>+C88+D88</f>
        <v>0</v>
      </c>
    </row>
    <row r="89" spans="1:6" s="680" customFormat="1">
      <c r="A89" s="292"/>
      <c r="B89" s="293" t="s">
        <v>439</v>
      </c>
      <c r="C89" s="518"/>
      <c r="D89" s="287">
        <f>+C89*0.13</f>
        <v>0</v>
      </c>
      <c r="E89" s="291"/>
      <c r="F89" s="517">
        <f>+C89+D89</f>
        <v>0</v>
      </c>
    </row>
    <row r="90" spans="1:6" s="680" customFormat="1" ht="28.5">
      <c r="A90" s="292"/>
      <c r="B90" s="694" t="s">
        <v>440</v>
      </c>
      <c r="C90" s="518"/>
      <c r="D90" s="287">
        <f>+C90*0.13</f>
        <v>0</v>
      </c>
      <c r="E90" s="291"/>
      <c r="F90" s="517">
        <f>+C90+D90</f>
        <v>0</v>
      </c>
    </row>
    <row r="91" spans="1:6" s="680" customFormat="1">
      <c r="A91" s="292"/>
      <c r="B91" s="293" t="s">
        <v>233</v>
      </c>
      <c r="C91" s="518"/>
      <c r="D91" s="287">
        <f>+C91*0.13</f>
        <v>0</v>
      </c>
      <c r="E91" s="291"/>
      <c r="F91" s="517">
        <f>+C91+D91</f>
        <v>0</v>
      </c>
    </row>
    <row r="92" spans="1:6">
      <c r="A92" s="292"/>
      <c r="B92" s="293"/>
      <c r="C92" s="518"/>
      <c r="D92" s="287"/>
      <c r="E92" s="291"/>
      <c r="F92" s="517"/>
    </row>
    <row r="93" spans="1:6" s="330" customFormat="1">
      <c r="A93" s="292"/>
      <c r="B93" s="293" t="s">
        <v>234</v>
      </c>
      <c r="C93" s="518"/>
      <c r="D93" s="287">
        <f>+C93*0.13</f>
        <v>0</v>
      </c>
      <c r="E93" s="291"/>
      <c r="F93" s="517">
        <f>+C93+D93</f>
        <v>0</v>
      </c>
    </row>
    <row r="94" spans="1:6" s="330" customFormat="1">
      <c r="A94" s="292"/>
      <c r="B94" s="293" t="s">
        <v>235</v>
      </c>
      <c r="C94" s="518"/>
      <c r="D94" s="287">
        <f>+C94*0.13</f>
        <v>0</v>
      </c>
      <c r="E94" s="291"/>
      <c r="F94" s="517">
        <f>+C94+D94</f>
        <v>0</v>
      </c>
    </row>
    <row r="95" spans="1:6">
      <c r="A95" s="292"/>
      <c r="B95" s="293"/>
      <c r="C95" s="518"/>
      <c r="D95" s="287"/>
      <c r="E95" s="291"/>
      <c r="F95" s="517"/>
    </row>
    <row r="96" spans="1:6">
      <c r="A96" s="292"/>
      <c r="B96" s="293" t="s">
        <v>236</v>
      </c>
      <c r="C96" s="518"/>
      <c r="D96" s="287"/>
      <c r="E96" s="291"/>
      <c r="F96" s="517"/>
    </row>
    <row r="97" spans="1:7" s="330" customFormat="1">
      <c r="A97" s="292"/>
      <c r="B97" s="293" t="s">
        <v>441</v>
      </c>
      <c r="C97" s="518"/>
      <c r="D97" s="287">
        <f>+C97*0.13</f>
        <v>0</v>
      </c>
      <c r="E97" s="291"/>
      <c r="F97" s="517">
        <f>+C97+D97</f>
        <v>0</v>
      </c>
      <c r="G97" s="680"/>
    </row>
    <row r="98" spans="1:7">
      <c r="A98" s="292"/>
      <c r="B98" s="394"/>
      <c r="C98" s="519"/>
      <c r="D98" s="287"/>
      <c r="E98" s="294"/>
      <c r="F98" s="517"/>
    </row>
    <row r="99" spans="1:7">
      <c r="A99" s="292"/>
      <c r="B99" s="520" t="s">
        <v>237</v>
      </c>
      <c r="C99" s="398"/>
      <c r="D99" s="287"/>
      <c r="E99" s="294"/>
      <c r="F99" s="517"/>
    </row>
    <row r="100" spans="1:7">
      <c r="A100" s="292"/>
      <c r="B100" s="476" t="s">
        <v>238</v>
      </c>
      <c r="C100" s="398"/>
      <c r="D100" s="287">
        <f>+C100*0.13</f>
        <v>0</v>
      </c>
      <c r="E100" s="294"/>
      <c r="F100" s="517">
        <f>+C100+D100</f>
        <v>0</v>
      </c>
    </row>
    <row r="101" spans="1:7">
      <c r="A101" s="521"/>
      <c r="B101" s="476"/>
      <c r="C101" s="482"/>
      <c r="D101" s="462"/>
      <c r="E101" s="463"/>
      <c r="F101" s="516"/>
    </row>
    <row r="102" spans="1:7">
      <c r="A102" s="521"/>
      <c r="B102" s="476" t="s">
        <v>166</v>
      </c>
      <c r="C102" s="522"/>
      <c r="D102" s="462">
        <f>+C102*0.13</f>
        <v>0</v>
      </c>
      <c r="E102" s="463"/>
      <c r="F102" s="516">
        <f>+C102+D102</f>
        <v>0</v>
      </c>
    </row>
    <row r="103" spans="1:7">
      <c r="A103" s="521"/>
      <c r="B103" s="476"/>
      <c r="C103" s="498"/>
      <c r="D103" s="523"/>
      <c r="E103" s="524"/>
      <c r="F103" s="516"/>
    </row>
    <row r="104" spans="1:7">
      <c r="A104" s="521"/>
      <c r="B104" s="476" t="s">
        <v>167</v>
      </c>
      <c r="C104" s="477"/>
      <c r="D104" s="462">
        <f>+C104*0.13</f>
        <v>0</v>
      </c>
      <c r="E104" s="463"/>
      <c r="F104" s="516">
        <f>+C104+D104</f>
        <v>0</v>
      </c>
    </row>
    <row r="105" spans="1:7">
      <c r="A105" s="521"/>
      <c r="B105" s="476"/>
      <c r="C105" s="477"/>
      <c r="D105" s="525"/>
      <c r="E105" s="526"/>
      <c r="F105" s="527"/>
    </row>
    <row r="106" spans="1:7">
      <c r="A106" s="521"/>
      <c r="B106" s="476"/>
      <c r="C106" s="477"/>
      <c r="D106" s="525"/>
      <c r="E106" s="526"/>
      <c r="F106" s="527"/>
    </row>
    <row r="107" spans="1:7" ht="15.75">
      <c r="A107" s="478"/>
      <c r="B107" s="492" t="s">
        <v>375</v>
      </c>
      <c r="C107" s="470"/>
      <c r="D107" s="462"/>
      <c r="E107" s="463"/>
      <c r="F107" s="464"/>
    </row>
    <row r="108" spans="1:7" ht="15.75">
      <c r="A108" s="674" t="s">
        <v>100</v>
      </c>
      <c r="B108" s="528" t="s">
        <v>101</v>
      </c>
      <c r="C108" s="495"/>
      <c r="D108" s="462"/>
      <c r="E108" s="463"/>
      <c r="F108" s="516"/>
    </row>
    <row r="109" spans="1:7">
      <c r="A109" s="529" t="s">
        <v>239</v>
      </c>
      <c r="B109" s="530" t="s">
        <v>442</v>
      </c>
      <c r="C109" s="297"/>
      <c r="D109" s="287">
        <f>+C109*0.13</f>
        <v>0</v>
      </c>
      <c r="E109" s="288"/>
      <c r="F109" s="517">
        <f>+C109+D109</f>
        <v>0</v>
      </c>
    </row>
    <row r="110" spans="1:7">
      <c r="A110" s="529"/>
      <c r="B110" s="531"/>
      <c r="C110" s="297"/>
      <c r="D110" s="287"/>
      <c r="E110" s="294"/>
      <c r="F110" s="517"/>
    </row>
    <row r="111" spans="1:7">
      <c r="A111" s="532"/>
      <c r="B111" s="445"/>
      <c r="C111" s="295"/>
      <c r="D111" s="287"/>
      <c r="E111" s="291"/>
      <c r="F111" s="517"/>
    </row>
    <row r="112" spans="1:7">
      <c r="A112" s="532" t="s">
        <v>182</v>
      </c>
      <c r="B112" s="445" t="s">
        <v>194</v>
      </c>
      <c r="C112" s="295"/>
      <c r="D112" s="287">
        <f t="shared" ref="D112:D118" si="0">+C112*0.13</f>
        <v>0</v>
      </c>
      <c r="E112" s="291"/>
      <c r="F112" s="517">
        <f t="shared" ref="F112:F118" si="1">+C112+D112</f>
        <v>0</v>
      </c>
    </row>
    <row r="113" spans="1:6">
      <c r="A113" s="532"/>
      <c r="B113" s="445" t="s">
        <v>240</v>
      </c>
      <c r="C113" s="295"/>
      <c r="D113" s="287">
        <f t="shared" si="0"/>
        <v>0</v>
      </c>
      <c r="E113" s="291"/>
      <c r="F113" s="517">
        <f t="shared" si="1"/>
        <v>0</v>
      </c>
    </row>
    <row r="114" spans="1:6">
      <c r="A114" s="532"/>
      <c r="B114" s="445" t="s">
        <v>190</v>
      </c>
      <c r="C114" s="295"/>
      <c r="D114" s="287">
        <f t="shared" si="0"/>
        <v>0</v>
      </c>
      <c r="E114" s="291"/>
      <c r="F114" s="517">
        <f t="shared" si="1"/>
        <v>0</v>
      </c>
    </row>
    <row r="115" spans="1:6">
      <c r="A115" s="532"/>
      <c r="B115" s="445" t="s">
        <v>215</v>
      </c>
      <c r="C115" s="295"/>
      <c r="D115" s="287">
        <f t="shared" si="0"/>
        <v>0</v>
      </c>
      <c r="E115" s="291"/>
      <c r="F115" s="517">
        <f t="shared" si="1"/>
        <v>0</v>
      </c>
    </row>
    <row r="116" spans="1:6">
      <c r="A116" s="532"/>
      <c r="B116" s="445" t="s">
        <v>241</v>
      </c>
      <c r="C116" s="295"/>
      <c r="D116" s="287">
        <f t="shared" si="0"/>
        <v>0</v>
      </c>
      <c r="E116" s="291"/>
      <c r="F116" s="517">
        <f t="shared" si="1"/>
        <v>0</v>
      </c>
    </row>
    <row r="117" spans="1:6">
      <c r="A117" s="532"/>
      <c r="B117" s="445" t="s">
        <v>242</v>
      </c>
      <c r="C117" s="295"/>
      <c r="D117" s="287">
        <f t="shared" si="0"/>
        <v>0</v>
      </c>
      <c r="E117" s="291"/>
      <c r="F117" s="517">
        <f t="shared" si="1"/>
        <v>0</v>
      </c>
    </row>
    <row r="118" spans="1:6">
      <c r="A118" s="532"/>
      <c r="B118" s="445" t="s">
        <v>186</v>
      </c>
      <c r="C118" s="295"/>
      <c r="D118" s="287">
        <f t="shared" si="0"/>
        <v>0</v>
      </c>
      <c r="E118" s="291"/>
      <c r="F118" s="517">
        <f t="shared" si="1"/>
        <v>0</v>
      </c>
    </row>
    <row r="119" spans="1:6">
      <c r="A119" s="532"/>
      <c r="B119" s="445"/>
      <c r="C119" s="295"/>
      <c r="D119" s="287"/>
      <c r="E119" s="291"/>
      <c r="F119" s="517"/>
    </row>
    <row r="120" spans="1:6">
      <c r="A120" s="532" t="s">
        <v>132</v>
      </c>
      <c r="B120" s="445" t="s">
        <v>193</v>
      </c>
      <c r="C120" s="295"/>
      <c r="D120" s="287">
        <f>+C120*0.13</f>
        <v>0</v>
      </c>
      <c r="E120" s="291"/>
      <c r="F120" s="517">
        <f>+C120+D120</f>
        <v>0</v>
      </c>
    </row>
    <row r="121" spans="1:6">
      <c r="A121" s="532"/>
      <c r="B121" s="445" t="s">
        <v>391</v>
      </c>
      <c r="C121" s="295"/>
      <c r="D121" s="287">
        <f>+C121*0.13</f>
        <v>0</v>
      </c>
      <c r="E121" s="291"/>
      <c r="F121" s="517">
        <f>+C121+D121</f>
        <v>0</v>
      </c>
    </row>
    <row r="122" spans="1:6">
      <c r="A122" s="532"/>
      <c r="B122" s="445" t="s">
        <v>138</v>
      </c>
      <c r="C122" s="295"/>
      <c r="D122" s="287">
        <f>+C122*0.13</f>
        <v>0</v>
      </c>
      <c r="E122" s="291"/>
      <c r="F122" s="517">
        <f>+C122+D122</f>
        <v>0</v>
      </c>
    </row>
    <row r="123" spans="1:6">
      <c r="A123" s="532"/>
      <c r="B123" s="445"/>
      <c r="C123" s="295"/>
      <c r="D123" s="287"/>
      <c r="E123" s="291"/>
      <c r="F123" s="517"/>
    </row>
    <row r="124" spans="1:6">
      <c r="A124" s="532" t="s">
        <v>144</v>
      </c>
      <c r="B124" s="445" t="s">
        <v>243</v>
      </c>
      <c r="C124" s="295"/>
      <c r="D124" s="287">
        <f t="shared" ref="D124:D136" si="2">+C124*0.13</f>
        <v>0</v>
      </c>
      <c r="E124" s="291"/>
      <c r="F124" s="517">
        <f t="shared" ref="F124:F136" si="3">+C124+D124</f>
        <v>0</v>
      </c>
    </row>
    <row r="125" spans="1:6" s="330" customFormat="1">
      <c r="A125" s="532"/>
      <c r="B125" s="445" t="s">
        <v>244</v>
      </c>
      <c r="C125" s="295"/>
      <c r="D125" s="287">
        <f t="shared" si="2"/>
        <v>0</v>
      </c>
      <c r="E125" s="291"/>
      <c r="F125" s="517">
        <f t="shared" si="3"/>
        <v>0</v>
      </c>
    </row>
    <row r="126" spans="1:6" s="330" customFormat="1">
      <c r="A126" s="532"/>
      <c r="B126" s="445" t="s">
        <v>245</v>
      </c>
      <c r="C126" s="402"/>
      <c r="D126" s="303">
        <f t="shared" si="2"/>
        <v>0</v>
      </c>
      <c r="E126" s="291"/>
      <c r="F126" s="534">
        <f t="shared" si="3"/>
        <v>0</v>
      </c>
    </row>
    <row r="127" spans="1:6" s="330" customFormat="1">
      <c r="A127" s="532"/>
      <c r="B127" s="445" t="s">
        <v>189</v>
      </c>
      <c r="C127" s="295"/>
      <c r="D127" s="287">
        <f t="shared" si="2"/>
        <v>0</v>
      </c>
      <c r="E127" s="291"/>
      <c r="F127" s="517">
        <f t="shared" si="3"/>
        <v>0</v>
      </c>
    </row>
    <row r="128" spans="1:6" s="330" customFormat="1">
      <c r="A128" s="532"/>
      <c r="B128" s="445" t="s">
        <v>146</v>
      </c>
      <c r="C128" s="295"/>
      <c r="D128" s="287">
        <f t="shared" si="2"/>
        <v>0</v>
      </c>
      <c r="E128" s="291"/>
      <c r="F128" s="517">
        <f t="shared" si="3"/>
        <v>0</v>
      </c>
    </row>
    <row r="129" spans="1:6" s="330" customFormat="1">
      <c r="A129" s="532"/>
      <c r="B129" s="535" t="s">
        <v>145</v>
      </c>
      <c r="C129" s="402"/>
      <c r="D129" s="303">
        <f t="shared" si="2"/>
        <v>0</v>
      </c>
      <c r="E129" s="291"/>
      <c r="F129" s="534">
        <f t="shared" si="3"/>
        <v>0</v>
      </c>
    </row>
    <row r="130" spans="1:6" s="330" customFormat="1">
      <c r="A130" s="532"/>
      <c r="B130" s="445" t="s">
        <v>246</v>
      </c>
      <c r="C130" s="295"/>
      <c r="D130" s="287">
        <f t="shared" si="2"/>
        <v>0</v>
      </c>
      <c r="E130" s="291"/>
      <c r="F130" s="517">
        <f t="shared" si="3"/>
        <v>0</v>
      </c>
    </row>
    <row r="131" spans="1:6" s="330" customFormat="1">
      <c r="A131" s="532"/>
      <c r="B131" s="445" t="s">
        <v>247</v>
      </c>
      <c r="C131" s="295"/>
      <c r="D131" s="287">
        <f>+C131*0.13</f>
        <v>0</v>
      </c>
      <c r="E131" s="291"/>
      <c r="F131" s="517">
        <f>+C131+D131</f>
        <v>0</v>
      </c>
    </row>
    <row r="132" spans="1:6" s="330" customFormat="1">
      <c r="A132" s="532"/>
      <c r="B132" s="445" t="s">
        <v>248</v>
      </c>
      <c r="C132" s="295"/>
      <c r="D132" s="287">
        <f t="shared" si="2"/>
        <v>0</v>
      </c>
      <c r="E132" s="291"/>
      <c r="F132" s="517">
        <f t="shared" si="3"/>
        <v>0</v>
      </c>
    </row>
    <row r="133" spans="1:6" s="330" customFormat="1">
      <c r="A133" s="532"/>
      <c r="B133" s="445" t="s">
        <v>443</v>
      </c>
      <c r="C133" s="295"/>
      <c r="D133" s="287">
        <f t="shared" si="2"/>
        <v>0</v>
      </c>
      <c r="E133" s="291"/>
      <c r="F133" s="517">
        <f t="shared" si="3"/>
        <v>0</v>
      </c>
    </row>
    <row r="134" spans="1:6" s="330" customFormat="1">
      <c r="A134" s="532"/>
      <c r="B134" s="445" t="s">
        <v>444</v>
      </c>
      <c r="C134" s="295"/>
      <c r="D134" s="287">
        <f t="shared" si="2"/>
        <v>0</v>
      </c>
      <c r="E134" s="291"/>
      <c r="F134" s="517">
        <f t="shared" si="3"/>
        <v>0</v>
      </c>
    </row>
    <row r="135" spans="1:6" s="330" customFormat="1">
      <c r="A135" s="532"/>
      <c r="B135" s="445" t="s">
        <v>445</v>
      </c>
      <c r="C135" s="295"/>
      <c r="D135" s="287">
        <f t="shared" si="2"/>
        <v>0</v>
      </c>
      <c r="E135" s="291"/>
      <c r="F135" s="517">
        <f t="shared" si="3"/>
        <v>0</v>
      </c>
    </row>
    <row r="136" spans="1:6" s="330" customFormat="1">
      <c r="A136" s="532"/>
      <c r="B136" s="445" t="s">
        <v>446</v>
      </c>
      <c r="C136" s="295"/>
      <c r="D136" s="287">
        <f t="shared" si="2"/>
        <v>0</v>
      </c>
      <c r="E136" s="291"/>
      <c r="F136" s="517">
        <f t="shared" si="3"/>
        <v>0</v>
      </c>
    </row>
    <row r="137" spans="1:6">
      <c r="A137" s="532"/>
      <c r="B137" s="445"/>
      <c r="C137" s="402"/>
      <c r="D137" s="303"/>
      <c r="E137" s="291"/>
      <c r="F137" s="534"/>
    </row>
    <row r="138" spans="1:6">
      <c r="A138" s="532" t="s">
        <v>191</v>
      </c>
      <c r="B138" s="445" t="s">
        <v>447</v>
      </c>
      <c r="C138" s="295"/>
      <c r="D138" s="287">
        <f>+C138*0.13</f>
        <v>0</v>
      </c>
      <c r="E138" s="291"/>
      <c r="F138" s="517">
        <f>+C138+D138</f>
        <v>0</v>
      </c>
    </row>
    <row r="139" spans="1:6">
      <c r="A139" s="532"/>
      <c r="B139" s="535" t="s">
        <v>192</v>
      </c>
      <c r="C139" s="295"/>
      <c r="D139" s="287">
        <f>+C139*0.13</f>
        <v>0</v>
      </c>
      <c r="E139" s="291"/>
      <c r="F139" s="517">
        <f>+C139+D139</f>
        <v>0</v>
      </c>
    </row>
    <row r="140" spans="1:6" ht="15.75" thickBot="1">
      <c r="A140" s="668"/>
      <c r="B140" s="669"/>
      <c r="C140" s="670"/>
      <c r="D140" s="671"/>
      <c r="E140" s="672"/>
      <c r="F140" s="673"/>
    </row>
    <row r="141" spans="1:6" ht="15.75" thickTop="1">
      <c r="A141" s="653"/>
      <c r="B141" s="654"/>
      <c r="C141" s="655"/>
      <c r="D141" s="656"/>
      <c r="E141" s="657"/>
      <c r="F141" s="658"/>
    </row>
    <row r="142" spans="1:6">
      <c r="A142" s="659"/>
      <c r="B142" s="660"/>
      <c r="C142" s="139"/>
      <c r="D142" s="139"/>
      <c r="E142" s="412" t="s">
        <v>429</v>
      </c>
      <c r="F142" s="661"/>
    </row>
    <row r="143" spans="1:6">
      <c r="A143" s="659"/>
      <c r="B143" s="660"/>
      <c r="C143" s="139"/>
      <c r="D143" s="139"/>
      <c r="E143" s="139"/>
      <c r="F143" s="662"/>
    </row>
    <row r="144" spans="1:6">
      <c r="A144" s="663"/>
      <c r="B144" s="660"/>
      <c r="C144" s="139"/>
      <c r="D144" s="139"/>
      <c r="E144" s="412" t="s">
        <v>156</v>
      </c>
      <c r="F144" s="661"/>
    </row>
    <row r="145" spans="1:6" ht="15.75" thickBot="1">
      <c r="A145" s="664"/>
      <c r="B145" s="665"/>
      <c r="C145" s="666"/>
      <c r="D145" s="666"/>
      <c r="E145" s="666"/>
      <c r="F145" s="667"/>
    </row>
    <row r="146" spans="1:6" ht="16.5" thickTop="1">
      <c r="A146" s="478"/>
      <c r="B146" s="492" t="s">
        <v>448</v>
      </c>
      <c r="C146" s="470"/>
      <c r="D146" s="462"/>
      <c r="E146" s="463"/>
      <c r="F146" s="464"/>
    </row>
    <row r="147" spans="1:6">
      <c r="A147" s="536"/>
      <c r="B147" s="317" t="s">
        <v>249</v>
      </c>
      <c r="C147" s="537"/>
      <c r="D147" s="538">
        <f>+C147*0.13</f>
        <v>0</v>
      </c>
      <c r="E147" s="538"/>
      <c r="F147" s="539">
        <f>+C147+D147</f>
        <v>0</v>
      </c>
    </row>
    <row r="148" spans="1:6">
      <c r="A148" s="536"/>
      <c r="B148" s="317" t="s">
        <v>250</v>
      </c>
      <c r="C148" s="537"/>
      <c r="D148" s="538">
        <f>+C148*0.13</f>
        <v>0</v>
      </c>
      <c r="E148" s="538"/>
      <c r="F148" s="539">
        <f>+C148+D148</f>
        <v>0</v>
      </c>
    </row>
    <row r="149" spans="1:6">
      <c r="A149" s="536"/>
      <c r="B149" s="317" t="s">
        <v>251</v>
      </c>
      <c r="C149" s="537"/>
      <c r="D149" s="538">
        <f>+C149*0.13</f>
        <v>0</v>
      </c>
      <c r="E149" s="538"/>
      <c r="F149" s="539">
        <f>+C149+D149</f>
        <v>0</v>
      </c>
    </row>
    <row r="150" spans="1:6">
      <c r="A150" s="536"/>
      <c r="B150" s="317"/>
      <c r="C150" s="537"/>
      <c r="D150" s="538"/>
      <c r="E150" s="538"/>
      <c r="F150" s="539"/>
    </row>
    <row r="151" spans="1:6">
      <c r="A151" s="304"/>
      <c r="B151" s="304"/>
      <c r="C151" s="304"/>
      <c r="D151" s="304"/>
      <c r="E151" s="304"/>
      <c r="F151" s="304"/>
    </row>
    <row r="152" spans="1:6" ht="15.75">
      <c r="A152" s="533"/>
      <c r="B152" s="540" t="s">
        <v>252</v>
      </c>
      <c r="C152" s="541"/>
      <c r="D152" s="542"/>
      <c r="E152" s="542"/>
      <c r="F152" s="543"/>
    </row>
    <row r="153" spans="1:6">
      <c r="A153" s="478"/>
      <c r="B153" s="469" t="s">
        <v>96</v>
      </c>
      <c r="C153" s="470"/>
      <c r="D153" s="462">
        <f>+C153*0.13</f>
        <v>0</v>
      </c>
      <c r="E153" s="488"/>
      <c r="F153" s="516">
        <f>+C153+D153</f>
        <v>0</v>
      </c>
    </row>
    <row r="154" spans="1:6">
      <c r="A154" s="478"/>
      <c r="B154" s="469" t="s">
        <v>97</v>
      </c>
      <c r="C154" s="470"/>
      <c r="D154" s="462">
        <f>+C154*0.13</f>
        <v>0</v>
      </c>
      <c r="E154" s="488"/>
      <c r="F154" s="516">
        <f>+C154+D154</f>
        <v>0</v>
      </c>
    </row>
    <row r="155" spans="1:6" ht="15.75">
      <c r="A155" s="478"/>
      <c r="B155" s="545" t="s">
        <v>121</v>
      </c>
      <c r="C155" s="546"/>
      <c r="D155" s="547">
        <f>+C155*0.13</f>
        <v>0</v>
      </c>
      <c r="E155" s="548"/>
      <c r="F155" s="549">
        <f>+C155+D155</f>
        <v>0</v>
      </c>
    </row>
    <row r="156" spans="1:6">
      <c r="A156" s="532"/>
      <c r="B156" s="544"/>
      <c r="C156" s="415"/>
      <c r="D156" s="407"/>
      <c r="E156" s="316"/>
      <c r="F156" s="403"/>
    </row>
    <row r="157" spans="1:6" ht="15.75">
      <c r="A157" s="674" t="s">
        <v>100</v>
      </c>
      <c r="B157" s="528" t="s">
        <v>101</v>
      </c>
      <c r="C157" s="495"/>
      <c r="D157" s="462"/>
      <c r="E157" s="463"/>
      <c r="F157" s="516"/>
    </row>
    <row r="158" spans="1:6">
      <c r="A158" s="478"/>
      <c r="B158" s="469" t="s">
        <v>449</v>
      </c>
      <c r="C158" s="470"/>
      <c r="D158" s="462">
        <f>+C158*0.13</f>
        <v>0</v>
      </c>
      <c r="E158" s="488"/>
      <c r="F158" s="516">
        <f>+C158+D158</f>
        <v>0</v>
      </c>
    </row>
    <row r="159" spans="1:6" ht="15.75">
      <c r="A159" s="681"/>
      <c r="B159" s="682"/>
      <c r="C159" s="683"/>
      <c r="D159" s="462"/>
      <c r="E159" s="463"/>
      <c r="F159" s="516"/>
    </row>
    <row r="160" spans="1:6">
      <c r="A160" s="478" t="s">
        <v>376</v>
      </c>
      <c r="B160" s="469" t="s">
        <v>450</v>
      </c>
      <c r="C160" s="470"/>
      <c r="D160" s="462">
        <f>+C160*0.13</f>
        <v>0</v>
      </c>
      <c r="E160" s="488"/>
      <c r="F160" s="516">
        <f>+C160+D160</f>
        <v>0</v>
      </c>
    </row>
    <row r="161" spans="1:6">
      <c r="A161" s="478"/>
      <c r="B161" s="469" t="s">
        <v>451</v>
      </c>
      <c r="C161" s="470"/>
      <c r="D161" s="462">
        <f>+C161*0.13</f>
        <v>0</v>
      </c>
      <c r="E161" s="488"/>
      <c r="F161" s="516">
        <f>+C161+D161</f>
        <v>0</v>
      </c>
    </row>
    <row r="162" spans="1:6">
      <c r="A162" s="478"/>
      <c r="B162" s="469" t="s">
        <v>179</v>
      </c>
      <c r="C162" s="470"/>
      <c r="D162" s="462">
        <f>+C162*0.13</f>
        <v>0</v>
      </c>
      <c r="E162" s="488"/>
      <c r="F162" s="516">
        <f>+C162+D162</f>
        <v>0</v>
      </c>
    </row>
    <row r="163" spans="1:6">
      <c r="A163" s="521"/>
      <c r="B163" s="445" t="s">
        <v>161</v>
      </c>
      <c r="C163" s="397"/>
      <c r="D163" s="287">
        <f>+C163*0.13</f>
        <v>0</v>
      </c>
      <c r="E163" s="291"/>
      <c r="F163" s="517">
        <f>+C163+D163</f>
        <v>0</v>
      </c>
    </row>
    <row r="164" spans="1:6">
      <c r="A164" s="521" t="s">
        <v>380</v>
      </c>
      <c r="B164" s="445" t="s">
        <v>122</v>
      </c>
      <c r="C164" s="397"/>
      <c r="D164" s="287">
        <f>+C164*0.13</f>
        <v>0</v>
      </c>
      <c r="E164" s="291"/>
      <c r="F164" s="517">
        <f>+C164+D164</f>
        <v>0</v>
      </c>
    </row>
    <row r="165" spans="1:6" ht="15" customHeight="1">
      <c r="A165" s="532"/>
      <c r="B165" s="544"/>
      <c r="C165" s="402"/>
      <c r="D165" s="303"/>
      <c r="E165" s="291"/>
      <c r="F165" s="403"/>
    </row>
    <row r="166" spans="1:6">
      <c r="A166" s="521" t="s">
        <v>377</v>
      </c>
      <c r="B166" s="445" t="s">
        <v>452</v>
      </c>
      <c r="C166" s="397"/>
      <c r="D166" s="287">
        <f>+C166*0.13</f>
        <v>0</v>
      </c>
      <c r="E166" s="291"/>
      <c r="F166" s="517">
        <f>+C166+D166</f>
        <v>0</v>
      </c>
    </row>
    <row r="167" spans="1:6">
      <c r="A167" s="532"/>
      <c r="B167" s="544" t="s">
        <v>253</v>
      </c>
      <c r="C167" s="402"/>
      <c r="D167" s="303">
        <f>+C167*0.13</f>
        <v>0</v>
      </c>
      <c r="E167" s="291"/>
      <c r="F167" s="403">
        <f>+C167+D167</f>
        <v>0</v>
      </c>
    </row>
    <row r="168" spans="1:6">
      <c r="A168" s="478"/>
      <c r="B168" s="469"/>
      <c r="C168" s="550"/>
      <c r="D168" s="462"/>
      <c r="E168" s="463"/>
      <c r="F168" s="516"/>
    </row>
    <row r="169" spans="1:6">
      <c r="A169" s="521" t="s">
        <v>381</v>
      </c>
      <c r="B169" s="445" t="s">
        <v>123</v>
      </c>
      <c r="C169" s="397"/>
      <c r="D169" s="287">
        <f>+C169*0.13</f>
        <v>0</v>
      </c>
      <c r="E169" s="291"/>
      <c r="F169" s="517">
        <f>+C169+D169</f>
        <v>0</v>
      </c>
    </row>
    <row r="170" spans="1:6">
      <c r="A170" s="521"/>
      <c r="B170" s="445" t="s">
        <v>178</v>
      </c>
      <c r="C170" s="397"/>
      <c r="D170" s="287">
        <f>+C170*0.13</f>
        <v>0</v>
      </c>
      <c r="E170" s="291"/>
      <c r="F170" s="517">
        <f>+C170+D170</f>
        <v>0</v>
      </c>
    </row>
    <row r="171" spans="1:6">
      <c r="A171" s="521"/>
      <c r="B171" s="445"/>
      <c r="C171" s="397"/>
      <c r="D171" s="287"/>
      <c r="E171" s="291"/>
      <c r="F171" s="517"/>
    </row>
    <row r="172" spans="1:6">
      <c r="A172" s="521" t="s">
        <v>378</v>
      </c>
      <c r="B172" s="445" t="s">
        <v>185</v>
      </c>
      <c r="C172" s="397"/>
      <c r="D172" s="287">
        <f t="shared" ref="D172:D173" si="4">+C172*0.13</f>
        <v>0</v>
      </c>
      <c r="E172" s="291"/>
      <c r="F172" s="517">
        <f t="shared" ref="F172:F173" si="5">+C172+D172</f>
        <v>0</v>
      </c>
    </row>
    <row r="173" spans="1:6">
      <c r="A173" s="521" t="s">
        <v>379</v>
      </c>
      <c r="B173" s="445" t="s">
        <v>453</v>
      </c>
      <c r="C173" s="397"/>
      <c r="D173" s="287">
        <f t="shared" si="4"/>
        <v>0</v>
      </c>
      <c r="E173" s="291"/>
      <c r="F173" s="517">
        <f t="shared" si="5"/>
        <v>0</v>
      </c>
    </row>
    <row r="174" spans="1:6">
      <c r="A174" s="521" t="s">
        <v>382</v>
      </c>
      <c r="B174" s="445" t="s">
        <v>141</v>
      </c>
      <c r="C174" s="397"/>
      <c r="D174" s="287">
        <f>+C174*0.13</f>
        <v>0</v>
      </c>
      <c r="E174" s="291"/>
      <c r="F174" s="517">
        <f>+C174+D174</f>
        <v>0</v>
      </c>
    </row>
    <row r="175" spans="1:6">
      <c r="A175" s="521"/>
      <c r="B175" s="445"/>
      <c r="C175" s="397"/>
      <c r="D175" s="287"/>
      <c r="E175" s="291"/>
      <c r="F175" s="517"/>
    </row>
    <row r="176" spans="1:6">
      <c r="A176" s="521"/>
      <c r="B176" s="445"/>
      <c r="C176" s="397"/>
      <c r="D176" s="287"/>
      <c r="E176" s="291"/>
      <c r="F176" s="517"/>
    </row>
    <row r="177" spans="1:6" ht="15.75">
      <c r="A177" s="532"/>
      <c r="B177" s="552" t="s">
        <v>383</v>
      </c>
      <c r="C177" s="551"/>
      <c r="D177" s="305"/>
      <c r="E177" s="305"/>
      <c r="F177" s="403"/>
    </row>
    <row r="178" spans="1:6">
      <c r="A178" s="532"/>
      <c r="B178" s="912" t="s">
        <v>507</v>
      </c>
      <c r="C178" s="415"/>
      <c r="D178" s="407"/>
      <c r="E178" s="316"/>
      <c r="F178" s="911"/>
    </row>
    <row r="179" spans="1:6">
      <c r="A179" s="532"/>
      <c r="B179" s="912"/>
      <c r="C179" s="415"/>
      <c r="D179" s="407"/>
      <c r="E179" s="316"/>
      <c r="F179" s="911"/>
    </row>
    <row r="180" spans="1:6">
      <c r="A180" s="532"/>
      <c r="B180" s="394" t="s">
        <v>254</v>
      </c>
      <c r="C180" s="286"/>
      <c r="D180" s="287">
        <f>+C180*0.13</f>
        <v>0</v>
      </c>
      <c r="E180" s="294"/>
      <c r="F180" s="517">
        <f>+C180+D180</f>
        <v>0</v>
      </c>
    </row>
    <row r="181" spans="1:6">
      <c r="A181" s="532"/>
      <c r="B181" s="469" t="s">
        <v>98</v>
      </c>
      <c r="C181" s="553"/>
      <c r="D181" s="462">
        <f>+C181*0.13</f>
        <v>0</v>
      </c>
      <c r="E181" s="463"/>
      <c r="F181" s="516">
        <f>+C181+D181</f>
        <v>0</v>
      </c>
    </row>
    <row r="182" spans="1:6">
      <c r="A182" s="532"/>
      <c r="B182" s="469" t="s">
        <v>99</v>
      </c>
      <c r="C182" s="470"/>
      <c r="D182" s="462">
        <f>+C182*0.13</f>
        <v>0</v>
      </c>
      <c r="E182" s="463"/>
      <c r="F182" s="516">
        <f>+C182+D182</f>
        <v>0</v>
      </c>
    </row>
    <row r="183" spans="1:6">
      <c r="A183" s="478"/>
      <c r="B183" s="469" t="s">
        <v>155</v>
      </c>
      <c r="C183" s="470"/>
      <c r="D183" s="462">
        <f>+C183*0.13</f>
        <v>0</v>
      </c>
      <c r="E183" s="463"/>
      <c r="F183" s="516">
        <f>+C183+D183</f>
        <v>0</v>
      </c>
    </row>
    <row r="184" spans="1:6">
      <c r="A184" s="532"/>
      <c r="B184" s="469" t="s">
        <v>270</v>
      </c>
      <c r="C184" s="470"/>
      <c r="D184" s="462"/>
      <c r="E184" s="463"/>
      <c r="F184" s="516"/>
    </row>
    <row r="185" spans="1:6">
      <c r="A185" s="532"/>
      <c r="B185" s="469" t="s">
        <v>271</v>
      </c>
      <c r="C185" s="470"/>
      <c r="D185" s="462">
        <f>+C185*0.13</f>
        <v>0</v>
      </c>
      <c r="E185" s="463"/>
      <c r="F185" s="516">
        <f>+C185+D185</f>
        <v>0</v>
      </c>
    </row>
    <row r="186" spans="1:6">
      <c r="A186" s="532"/>
      <c r="B186" s="469" t="s">
        <v>272</v>
      </c>
      <c r="C186" s="470"/>
      <c r="D186" s="462"/>
      <c r="E186" s="463"/>
      <c r="F186" s="516"/>
    </row>
    <row r="187" spans="1:6">
      <c r="A187" s="532"/>
      <c r="B187" s="469" t="s">
        <v>273</v>
      </c>
      <c r="C187" s="470"/>
      <c r="D187" s="462">
        <f>+C187*0.13</f>
        <v>0</v>
      </c>
      <c r="E187" s="463"/>
      <c r="F187" s="516">
        <f>+C187+D187</f>
        <v>0</v>
      </c>
    </row>
    <row r="188" spans="1:6">
      <c r="A188" s="532"/>
      <c r="B188" s="469"/>
      <c r="C188" s="470"/>
      <c r="D188" s="462"/>
      <c r="E188" s="463"/>
      <c r="F188" s="516"/>
    </row>
    <row r="189" spans="1:6">
      <c r="A189" s="478"/>
      <c r="B189" s="554"/>
      <c r="C189" s="470"/>
      <c r="D189" s="462"/>
      <c r="E189" s="458"/>
      <c r="F189" s="516"/>
    </row>
    <row r="190" spans="1:6" ht="15.75">
      <c r="A190" s="674" t="s">
        <v>100</v>
      </c>
      <c r="B190" s="528" t="s">
        <v>101</v>
      </c>
      <c r="C190" s="495"/>
      <c r="D190" s="462"/>
      <c r="E190" s="463"/>
      <c r="F190" s="516"/>
    </row>
    <row r="191" spans="1:6">
      <c r="A191" s="290" t="s">
        <v>104</v>
      </c>
      <c r="B191" s="254" t="s">
        <v>454</v>
      </c>
      <c r="C191" s="295"/>
      <c r="D191" s="287">
        <f t="shared" ref="D191:D201" si="6">+C191*0.13</f>
        <v>0</v>
      </c>
      <c r="E191" s="291"/>
      <c r="F191" s="289">
        <f t="shared" ref="F191:F201" si="7">+C191+D191</f>
        <v>0</v>
      </c>
    </row>
    <row r="192" spans="1:6">
      <c r="A192" s="555"/>
      <c r="B192" s="298" t="s">
        <v>455</v>
      </c>
      <c r="C192" s="400"/>
      <c r="D192" s="287">
        <f t="shared" si="6"/>
        <v>0</v>
      </c>
      <c r="E192" s="294"/>
      <c r="F192" s="289">
        <f t="shared" si="7"/>
        <v>0</v>
      </c>
    </row>
    <row r="193" spans="1:6">
      <c r="A193" s="290"/>
      <c r="B193" s="254" t="s">
        <v>143</v>
      </c>
      <c r="C193" s="295"/>
      <c r="D193" s="287">
        <f t="shared" si="6"/>
        <v>0</v>
      </c>
      <c r="E193" s="291"/>
      <c r="F193" s="289">
        <f t="shared" si="7"/>
        <v>0</v>
      </c>
    </row>
    <row r="194" spans="1:6">
      <c r="A194" s="290"/>
      <c r="B194" s="254" t="s">
        <v>142</v>
      </c>
      <c r="C194" s="295"/>
      <c r="D194" s="287">
        <f t="shared" si="6"/>
        <v>0</v>
      </c>
      <c r="E194" s="291"/>
      <c r="F194" s="289">
        <f t="shared" si="7"/>
        <v>0</v>
      </c>
    </row>
    <row r="195" spans="1:6">
      <c r="A195" s="290"/>
      <c r="B195" s="404" t="s">
        <v>129</v>
      </c>
      <c r="C195" s="400"/>
      <c r="D195" s="287">
        <f t="shared" si="6"/>
        <v>0</v>
      </c>
      <c r="E195" s="288"/>
      <c r="F195" s="289">
        <f t="shared" si="7"/>
        <v>0</v>
      </c>
    </row>
    <row r="196" spans="1:6">
      <c r="A196" s="290"/>
      <c r="B196" s="254" t="s">
        <v>128</v>
      </c>
      <c r="C196" s="295"/>
      <c r="D196" s="287">
        <f t="shared" si="6"/>
        <v>0</v>
      </c>
      <c r="E196" s="291"/>
      <c r="F196" s="289">
        <f t="shared" si="7"/>
        <v>0</v>
      </c>
    </row>
    <row r="197" spans="1:6">
      <c r="A197" s="290"/>
      <c r="B197" s="298" t="s">
        <v>174</v>
      </c>
      <c r="C197" s="400"/>
      <c r="D197" s="287">
        <f t="shared" si="6"/>
        <v>0</v>
      </c>
      <c r="E197" s="294"/>
      <c r="F197" s="289">
        <f t="shared" si="7"/>
        <v>0</v>
      </c>
    </row>
    <row r="198" spans="1:6">
      <c r="A198" s="290"/>
      <c r="B198" s="298" t="s">
        <v>130</v>
      </c>
      <c r="C198" s="400"/>
      <c r="D198" s="287">
        <f t="shared" si="6"/>
        <v>0</v>
      </c>
      <c r="E198" s="294"/>
      <c r="F198" s="289">
        <f t="shared" si="7"/>
        <v>0</v>
      </c>
    </row>
    <row r="199" spans="1:6">
      <c r="A199" s="290"/>
      <c r="B199" s="401" t="s">
        <v>126</v>
      </c>
      <c r="C199" s="402"/>
      <c r="D199" s="303">
        <f t="shared" si="6"/>
        <v>0</v>
      </c>
      <c r="E199" s="291"/>
      <c r="F199" s="403">
        <f t="shared" si="7"/>
        <v>0</v>
      </c>
    </row>
    <row r="200" spans="1:6">
      <c r="A200" s="296"/>
      <c r="B200" s="285" t="s">
        <v>456</v>
      </c>
      <c r="C200" s="441"/>
      <c r="D200" s="308">
        <f t="shared" si="6"/>
        <v>0</v>
      </c>
      <c r="E200" s="308"/>
      <c r="F200" s="395">
        <f t="shared" si="7"/>
        <v>0</v>
      </c>
    </row>
    <row r="201" spans="1:6">
      <c r="A201" s="296"/>
      <c r="B201" s="285" t="s">
        <v>131</v>
      </c>
      <c r="C201" s="441"/>
      <c r="D201" s="308">
        <f t="shared" si="6"/>
        <v>0</v>
      </c>
      <c r="E201" s="308"/>
      <c r="F201" s="395">
        <f t="shared" si="7"/>
        <v>0</v>
      </c>
    </row>
    <row r="202" spans="1:6">
      <c r="A202" s="296"/>
      <c r="B202" s="285"/>
      <c r="C202" s="396"/>
      <c r="D202" s="308"/>
      <c r="E202" s="308"/>
      <c r="F202" s="395"/>
    </row>
    <row r="203" spans="1:6">
      <c r="A203" s="532" t="s">
        <v>102</v>
      </c>
      <c r="B203" s="469" t="s">
        <v>457</v>
      </c>
      <c r="C203" s="470"/>
      <c r="D203" s="462">
        <f>+C203*0.13</f>
        <v>0</v>
      </c>
      <c r="E203" s="463"/>
      <c r="F203" s="516">
        <f>+C203+D203</f>
        <v>0</v>
      </c>
    </row>
    <row r="204" spans="1:6">
      <c r="A204" s="532"/>
      <c r="B204" s="469" t="s">
        <v>153</v>
      </c>
      <c r="C204" s="470"/>
      <c r="D204" s="462">
        <f>+C204*0.13</f>
        <v>0</v>
      </c>
      <c r="E204" s="463"/>
      <c r="F204" s="516">
        <f>+C204+D204</f>
        <v>0</v>
      </c>
    </row>
    <row r="205" spans="1:6" s="330" customFormat="1">
      <c r="A205" s="290"/>
      <c r="B205" s="285"/>
      <c r="C205" s="307"/>
      <c r="D205" s="315"/>
      <c r="E205" s="408"/>
      <c r="F205" s="289"/>
    </row>
    <row r="206" spans="1:6" s="330" customFormat="1">
      <c r="A206" s="290" t="s">
        <v>390</v>
      </c>
      <c r="B206" s="285" t="s">
        <v>458</v>
      </c>
      <c r="C206" s="307"/>
      <c r="D206" s="315">
        <f>+C206*0.13</f>
        <v>0</v>
      </c>
      <c r="E206" s="408"/>
      <c r="F206" s="289">
        <f>+C206+D206</f>
        <v>0</v>
      </c>
    </row>
    <row r="207" spans="1:6" s="330" customFormat="1">
      <c r="A207" s="290"/>
      <c r="B207" s="285"/>
      <c r="C207" s="307"/>
      <c r="D207" s="315"/>
      <c r="E207" s="408"/>
      <c r="F207" s="289"/>
    </row>
    <row r="208" spans="1:6" ht="15.75" thickBot="1">
      <c r="A208" s="306" t="s">
        <v>187</v>
      </c>
      <c r="B208" s="557" t="s">
        <v>188</v>
      </c>
      <c r="C208" s="558"/>
      <c r="D208" s="559">
        <f>+C208*0.13</f>
        <v>0</v>
      </c>
      <c r="E208" s="559"/>
      <c r="F208" s="560">
        <f>+C208+D208</f>
        <v>0</v>
      </c>
    </row>
    <row r="209" spans="1:9" ht="15.75" thickTop="1">
      <c r="A209" s="653"/>
      <c r="B209" s="654"/>
      <c r="C209" s="655"/>
      <c r="D209" s="656"/>
      <c r="E209" s="657"/>
      <c r="F209" s="658"/>
    </row>
    <row r="210" spans="1:9">
      <c r="A210" s="659"/>
      <c r="B210" s="660"/>
      <c r="C210" s="139"/>
      <c r="D210" s="139"/>
      <c r="E210" s="412" t="s">
        <v>429</v>
      </c>
      <c r="F210" s="661"/>
    </row>
    <row r="211" spans="1:9">
      <c r="A211" s="659"/>
      <c r="B211" s="660"/>
      <c r="C211" s="139"/>
      <c r="D211" s="139"/>
      <c r="E211" s="139"/>
      <c r="F211" s="662"/>
    </row>
    <row r="212" spans="1:9">
      <c r="A212" s="663"/>
      <c r="B212" s="660"/>
      <c r="C212" s="139"/>
      <c r="D212" s="139"/>
      <c r="E212" s="412" t="s">
        <v>156</v>
      </c>
      <c r="F212" s="661"/>
    </row>
    <row r="213" spans="1:9" ht="15.75" thickBot="1">
      <c r="A213" s="664"/>
      <c r="B213" s="665"/>
      <c r="C213" s="666"/>
      <c r="D213" s="666"/>
      <c r="E213" s="666"/>
      <c r="F213" s="667"/>
    </row>
    <row r="214" spans="1:9" ht="16.5" thickTop="1">
      <c r="A214" s="532"/>
      <c r="B214" s="552" t="s">
        <v>384</v>
      </c>
      <c r="C214" s="551"/>
      <c r="D214" s="305"/>
      <c r="E214" s="305"/>
      <c r="F214" s="403"/>
    </row>
    <row r="215" spans="1:9" s="330" customFormat="1">
      <c r="A215" s="290" t="s">
        <v>160</v>
      </c>
      <c r="B215" s="285" t="s">
        <v>459</v>
      </c>
      <c r="C215" s="307"/>
      <c r="D215" s="315">
        <f t="shared" ref="D215:D239" si="8">+C215*0.13</f>
        <v>0</v>
      </c>
      <c r="E215" s="408"/>
      <c r="F215" s="289">
        <f t="shared" ref="F215:F239" si="9">+C215+D215</f>
        <v>0</v>
      </c>
    </row>
    <row r="216" spans="1:9" s="330" customFormat="1">
      <c r="A216" s="290"/>
      <c r="B216" s="285" t="s">
        <v>460</v>
      </c>
      <c r="C216" s="307"/>
      <c r="D216" s="315">
        <f t="shared" si="8"/>
        <v>0</v>
      </c>
      <c r="E216" s="408"/>
      <c r="F216" s="289">
        <f t="shared" si="9"/>
        <v>0</v>
      </c>
    </row>
    <row r="217" spans="1:9" s="330" customFormat="1">
      <c r="A217" s="290"/>
      <c r="B217" s="285" t="s">
        <v>461</v>
      </c>
      <c r="C217" s="307"/>
      <c r="D217" s="315">
        <f t="shared" si="8"/>
        <v>0</v>
      </c>
      <c r="E217" s="408"/>
      <c r="F217" s="289">
        <f t="shared" si="9"/>
        <v>0</v>
      </c>
    </row>
    <row r="218" spans="1:9" s="330" customFormat="1">
      <c r="A218" s="290"/>
      <c r="B218" s="285" t="s">
        <v>462</v>
      </c>
      <c r="C218" s="307"/>
      <c r="D218" s="315">
        <f t="shared" si="8"/>
        <v>0</v>
      </c>
      <c r="E218" s="408"/>
      <c r="F218" s="289">
        <f t="shared" si="9"/>
        <v>0</v>
      </c>
    </row>
    <row r="219" spans="1:9" s="330" customFormat="1">
      <c r="A219" s="290"/>
      <c r="B219" s="285" t="s">
        <v>463</v>
      </c>
      <c r="C219" s="307"/>
      <c r="D219" s="315">
        <f t="shared" si="8"/>
        <v>0</v>
      </c>
      <c r="E219" s="408"/>
      <c r="F219" s="289">
        <f t="shared" si="9"/>
        <v>0</v>
      </c>
    </row>
    <row r="220" spans="1:9" s="330" customFormat="1">
      <c r="A220" s="290"/>
      <c r="B220" s="285" t="s">
        <v>464</v>
      </c>
      <c r="C220" s="307"/>
      <c r="D220" s="315">
        <f t="shared" si="8"/>
        <v>0</v>
      </c>
      <c r="E220" s="408"/>
      <c r="F220" s="289">
        <f t="shared" si="9"/>
        <v>0</v>
      </c>
    </row>
    <row r="221" spans="1:9" s="330" customFormat="1">
      <c r="A221" s="290"/>
      <c r="B221" s="285" t="s">
        <v>465</v>
      </c>
      <c r="C221" s="307"/>
      <c r="D221" s="315">
        <f t="shared" si="8"/>
        <v>0</v>
      </c>
      <c r="E221" s="408"/>
      <c r="F221" s="289">
        <f t="shared" si="9"/>
        <v>0</v>
      </c>
    </row>
    <row r="222" spans="1:9" s="330" customFormat="1">
      <c r="A222" s="290"/>
      <c r="B222" s="285" t="s">
        <v>168</v>
      </c>
      <c r="C222" s="307"/>
      <c r="D222" s="315">
        <f t="shared" si="8"/>
        <v>0</v>
      </c>
      <c r="E222" s="408"/>
      <c r="F222" s="289">
        <f t="shared" si="9"/>
        <v>0</v>
      </c>
      <c r="G222" s="695"/>
      <c r="H222" s="696"/>
      <c r="I222" s="696"/>
    </row>
    <row r="223" spans="1:9" s="330" customFormat="1">
      <c r="A223" s="290"/>
      <c r="B223" s="285" t="s">
        <v>255</v>
      </c>
      <c r="C223" s="307"/>
      <c r="D223" s="315">
        <f t="shared" si="8"/>
        <v>0</v>
      </c>
      <c r="E223" s="408"/>
      <c r="F223" s="289">
        <f t="shared" si="9"/>
        <v>0</v>
      </c>
      <c r="G223" s="695"/>
      <c r="H223" s="696"/>
      <c r="I223" s="696"/>
    </row>
    <row r="224" spans="1:9" s="330" customFormat="1">
      <c r="A224" s="290"/>
      <c r="B224" s="285" t="s">
        <v>169</v>
      </c>
      <c r="C224" s="307"/>
      <c r="D224" s="315">
        <f t="shared" si="8"/>
        <v>0</v>
      </c>
      <c r="E224" s="408"/>
      <c r="F224" s="289">
        <f t="shared" si="9"/>
        <v>0</v>
      </c>
    </row>
    <row r="225" spans="1:6" s="330" customFormat="1">
      <c r="A225" s="290"/>
      <c r="B225" s="285" t="s">
        <v>256</v>
      </c>
      <c r="C225" s="307"/>
      <c r="D225" s="315">
        <f t="shared" si="8"/>
        <v>0</v>
      </c>
      <c r="E225" s="408"/>
      <c r="F225" s="289">
        <f t="shared" si="9"/>
        <v>0</v>
      </c>
    </row>
    <row r="226" spans="1:6" s="330" customFormat="1">
      <c r="A226" s="290"/>
      <c r="B226" s="285" t="s">
        <v>257</v>
      </c>
      <c r="C226" s="307"/>
      <c r="D226" s="315">
        <f t="shared" si="8"/>
        <v>0</v>
      </c>
      <c r="E226" s="408"/>
      <c r="F226" s="289">
        <f t="shared" si="9"/>
        <v>0</v>
      </c>
    </row>
    <row r="227" spans="1:6" s="330" customFormat="1">
      <c r="A227" s="290"/>
      <c r="B227" s="285" t="s">
        <v>258</v>
      </c>
      <c r="C227" s="307"/>
      <c r="D227" s="315">
        <f t="shared" si="8"/>
        <v>0</v>
      </c>
      <c r="E227" s="408"/>
      <c r="F227" s="289">
        <f t="shared" si="9"/>
        <v>0</v>
      </c>
    </row>
    <row r="228" spans="1:6" s="330" customFormat="1">
      <c r="A228" s="290"/>
      <c r="B228" s="285" t="s">
        <v>259</v>
      </c>
      <c r="C228" s="307"/>
      <c r="D228" s="315">
        <f>+C228*0.13</f>
        <v>0</v>
      </c>
      <c r="E228" s="408"/>
      <c r="F228" s="289">
        <f>+C228+D228</f>
        <v>0</v>
      </c>
    </row>
    <row r="229" spans="1:6" s="330" customFormat="1">
      <c r="A229" s="290"/>
      <c r="B229" s="285" t="s">
        <v>260</v>
      </c>
      <c r="C229" s="307"/>
      <c r="D229" s="315">
        <f>+C229*0.13</f>
        <v>0</v>
      </c>
      <c r="E229" s="408"/>
      <c r="F229" s="289">
        <f>+C229+D229</f>
        <v>0</v>
      </c>
    </row>
    <row r="230" spans="1:6" s="330" customFormat="1">
      <c r="A230" s="290"/>
      <c r="B230" s="285" t="s">
        <v>261</v>
      </c>
      <c r="C230" s="307"/>
      <c r="D230" s="315">
        <f t="shared" si="8"/>
        <v>0</v>
      </c>
      <c r="E230" s="408"/>
      <c r="F230" s="289">
        <f t="shared" si="9"/>
        <v>0</v>
      </c>
    </row>
    <row r="231" spans="1:6" s="330" customFormat="1">
      <c r="A231" s="290"/>
      <c r="B231" s="285" t="s">
        <v>262</v>
      </c>
      <c r="C231" s="307"/>
      <c r="D231" s="315">
        <f t="shared" si="8"/>
        <v>0</v>
      </c>
      <c r="E231" s="408"/>
      <c r="F231" s="289">
        <f t="shared" si="9"/>
        <v>0</v>
      </c>
    </row>
    <row r="232" spans="1:6" s="330" customFormat="1">
      <c r="A232" s="290"/>
      <c r="B232" s="285" t="s">
        <v>263</v>
      </c>
      <c r="C232" s="307"/>
      <c r="D232" s="315">
        <f t="shared" si="8"/>
        <v>0</v>
      </c>
      <c r="E232" s="408"/>
      <c r="F232" s="289">
        <f t="shared" si="9"/>
        <v>0</v>
      </c>
    </row>
    <row r="233" spans="1:6" s="330" customFormat="1">
      <c r="A233" s="290"/>
      <c r="B233" s="285" t="s">
        <v>264</v>
      </c>
      <c r="C233" s="307"/>
      <c r="D233" s="315">
        <f t="shared" si="8"/>
        <v>0</v>
      </c>
      <c r="E233" s="408"/>
      <c r="F233" s="289">
        <f t="shared" si="9"/>
        <v>0</v>
      </c>
    </row>
    <row r="234" spans="1:6" s="330" customFormat="1">
      <c r="A234" s="290"/>
      <c r="B234" s="285" t="s">
        <v>265</v>
      </c>
      <c r="C234" s="307"/>
      <c r="D234" s="315">
        <f t="shared" si="8"/>
        <v>0</v>
      </c>
      <c r="E234" s="408"/>
      <c r="F234" s="289">
        <f t="shared" si="9"/>
        <v>0</v>
      </c>
    </row>
    <row r="235" spans="1:6" s="330" customFormat="1">
      <c r="A235" s="290"/>
      <c r="B235" s="285" t="s">
        <v>266</v>
      </c>
      <c r="C235" s="307"/>
      <c r="D235" s="315">
        <f>+C235*0.13</f>
        <v>0</v>
      </c>
      <c r="E235" s="408"/>
      <c r="F235" s="289">
        <f>+C235+D235</f>
        <v>0</v>
      </c>
    </row>
    <row r="236" spans="1:6" s="330" customFormat="1">
      <c r="A236" s="290"/>
      <c r="B236" s="285" t="s">
        <v>388</v>
      </c>
      <c r="C236" s="307"/>
      <c r="D236" s="315">
        <f t="shared" si="8"/>
        <v>0</v>
      </c>
      <c r="E236" s="408"/>
      <c r="F236" s="289">
        <f t="shared" si="9"/>
        <v>0</v>
      </c>
    </row>
    <row r="237" spans="1:6" s="330" customFormat="1">
      <c r="A237" s="290"/>
      <c r="B237" s="285" t="s">
        <v>267</v>
      </c>
      <c r="C237" s="307"/>
      <c r="D237" s="315">
        <f t="shared" si="8"/>
        <v>0</v>
      </c>
      <c r="E237" s="408"/>
      <c r="F237" s="289">
        <f t="shared" si="9"/>
        <v>0</v>
      </c>
    </row>
    <row r="238" spans="1:6" s="330" customFormat="1">
      <c r="A238" s="290"/>
      <c r="B238" s="285" t="s">
        <v>268</v>
      </c>
      <c r="C238" s="307"/>
      <c r="D238" s="315">
        <f t="shared" si="8"/>
        <v>0</v>
      </c>
      <c r="E238" s="408"/>
      <c r="F238" s="289">
        <f t="shared" si="9"/>
        <v>0</v>
      </c>
    </row>
    <row r="239" spans="1:6" s="330" customFormat="1">
      <c r="A239" s="290"/>
      <c r="B239" s="285" t="s">
        <v>269</v>
      </c>
      <c r="C239" s="307"/>
      <c r="D239" s="315">
        <f t="shared" si="8"/>
        <v>0</v>
      </c>
      <c r="E239" s="408"/>
      <c r="F239" s="289">
        <f t="shared" si="9"/>
        <v>0</v>
      </c>
    </row>
    <row r="240" spans="1:6">
      <c r="A240" s="290"/>
      <c r="B240" s="285"/>
      <c r="C240" s="307"/>
      <c r="D240" s="315"/>
      <c r="E240" s="408"/>
      <c r="F240" s="289"/>
    </row>
    <row r="241" spans="1:6" s="680" customFormat="1">
      <c r="A241" s="296" t="s">
        <v>183</v>
      </c>
      <c r="B241" s="285" t="s">
        <v>466</v>
      </c>
      <c r="C241" s="697"/>
      <c r="D241" s="308">
        <f t="shared" ref="D241:D248" si="10">+C241*0.13</f>
        <v>0</v>
      </c>
      <c r="E241" s="308"/>
      <c r="F241" s="395">
        <f t="shared" ref="F241:F248" si="11">+C241+D241</f>
        <v>0</v>
      </c>
    </row>
    <row r="242" spans="1:6" s="680" customFormat="1">
      <c r="A242" s="296"/>
      <c r="B242" s="285" t="s">
        <v>467</v>
      </c>
      <c r="C242" s="697"/>
      <c r="D242" s="308">
        <f t="shared" si="10"/>
        <v>0</v>
      </c>
      <c r="E242" s="308"/>
      <c r="F242" s="395">
        <f t="shared" si="11"/>
        <v>0</v>
      </c>
    </row>
    <row r="243" spans="1:6">
      <c r="A243" s="296"/>
      <c r="B243" s="285" t="s">
        <v>468</v>
      </c>
      <c r="C243" s="441"/>
      <c r="D243" s="308">
        <f t="shared" si="10"/>
        <v>0</v>
      </c>
      <c r="E243" s="308"/>
      <c r="F243" s="395">
        <f t="shared" si="11"/>
        <v>0</v>
      </c>
    </row>
    <row r="244" spans="1:6">
      <c r="A244" s="296"/>
      <c r="B244" s="285" t="s">
        <v>469</v>
      </c>
      <c r="C244" s="441"/>
      <c r="D244" s="308">
        <f t="shared" si="10"/>
        <v>0</v>
      </c>
      <c r="E244" s="308"/>
      <c r="F244" s="395">
        <f t="shared" si="11"/>
        <v>0</v>
      </c>
    </row>
    <row r="245" spans="1:6">
      <c r="A245" s="296"/>
      <c r="B245" s="285" t="s">
        <v>470</v>
      </c>
      <c r="C245" s="441"/>
      <c r="D245" s="308">
        <f t="shared" si="10"/>
        <v>0</v>
      </c>
      <c r="E245" s="308"/>
      <c r="F245" s="395">
        <f t="shared" si="11"/>
        <v>0</v>
      </c>
    </row>
    <row r="246" spans="1:6">
      <c r="A246" s="296"/>
      <c r="B246" s="285" t="s">
        <v>184</v>
      </c>
      <c r="C246" s="441"/>
      <c r="D246" s="308">
        <f t="shared" si="10"/>
        <v>0</v>
      </c>
      <c r="E246" s="308"/>
      <c r="F246" s="395">
        <f t="shared" si="11"/>
        <v>0</v>
      </c>
    </row>
    <row r="247" spans="1:6">
      <c r="A247" s="405"/>
      <c r="B247" s="399" t="s">
        <v>274</v>
      </c>
      <c r="C247" s="556"/>
      <c r="D247" s="542">
        <f t="shared" si="10"/>
        <v>0</v>
      </c>
      <c r="E247" s="542"/>
      <c r="F247" s="302">
        <f t="shared" si="11"/>
        <v>0</v>
      </c>
    </row>
    <row r="248" spans="1:6">
      <c r="A248" s="290"/>
      <c r="B248" s="298" t="s">
        <v>275</v>
      </c>
      <c r="C248" s="444"/>
      <c r="D248" s="305">
        <f t="shared" si="10"/>
        <v>0</v>
      </c>
      <c r="E248" s="305"/>
      <c r="F248" s="289">
        <f t="shared" si="11"/>
        <v>0</v>
      </c>
    </row>
    <row r="249" spans="1:6">
      <c r="A249" s="290"/>
      <c r="B249" s="298"/>
      <c r="C249" s="299"/>
      <c r="D249" s="300"/>
      <c r="E249" s="301"/>
      <c r="F249" s="289"/>
    </row>
    <row r="250" spans="1:6" s="330" customFormat="1">
      <c r="A250" s="290" t="s">
        <v>180</v>
      </c>
      <c r="B250" s="298" t="s">
        <v>181</v>
      </c>
      <c r="C250" s="444"/>
      <c r="D250" s="305">
        <f t="shared" ref="D250:D276" si="12">+C250*0.13</f>
        <v>0</v>
      </c>
      <c r="E250" s="305"/>
      <c r="F250" s="289">
        <f t="shared" ref="F250:F276" si="13">+C250+D250</f>
        <v>0</v>
      </c>
    </row>
    <row r="251" spans="1:6" s="330" customFormat="1">
      <c r="A251" s="290"/>
      <c r="B251" s="298" t="s">
        <v>276</v>
      </c>
      <c r="C251" s="444"/>
      <c r="D251" s="305">
        <f t="shared" si="12"/>
        <v>0</v>
      </c>
      <c r="E251" s="305"/>
      <c r="F251" s="289">
        <f t="shared" si="13"/>
        <v>0</v>
      </c>
    </row>
    <row r="252" spans="1:6" s="330" customFormat="1">
      <c r="A252" s="290"/>
      <c r="B252" s="298" t="s">
        <v>277</v>
      </c>
      <c r="C252" s="444"/>
      <c r="D252" s="305">
        <f t="shared" si="12"/>
        <v>0</v>
      </c>
      <c r="E252" s="305"/>
      <c r="F252" s="289">
        <f t="shared" si="13"/>
        <v>0</v>
      </c>
    </row>
    <row r="253" spans="1:6" s="330" customFormat="1">
      <c r="A253" s="290"/>
      <c r="B253" s="298" t="s">
        <v>278</v>
      </c>
      <c r="C253" s="444"/>
      <c r="D253" s="305">
        <f t="shared" si="12"/>
        <v>0</v>
      </c>
      <c r="E253" s="305"/>
      <c r="F253" s="289">
        <f t="shared" si="13"/>
        <v>0</v>
      </c>
    </row>
    <row r="254" spans="1:6" s="330" customFormat="1">
      <c r="A254" s="290"/>
      <c r="B254" s="298" t="s">
        <v>279</v>
      </c>
      <c r="C254" s="444"/>
      <c r="D254" s="305">
        <f t="shared" si="12"/>
        <v>0</v>
      </c>
      <c r="E254" s="305"/>
      <c r="F254" s="289">
        <f t="shared" si="13"/>
        <v>0</v>
      </c>
    </row>
    <row r="255" spans="1:6" s="330" customFormat="1">
      <c r="A255" s="290"/>
      <c r="B255" s="684" t="s">
        <v>389</v>
      </c>
      <c r="C255" s="444"/>
      <c r="D255" s="305">
        <f t="shared" si="12"/>
        <v>0</v>
      </c>
      <c r="E255" s="305"/>
      <c r="F255" s="289">
        <f t="shared" si="13"/>
        <v>0</v>
      </c>
    </row>
    <row r="256" spans="1:6" s="330" customFormat="1">
      <c r="A256" s="290"/>
      <c r="B256" s="285" t="s">
        <v>280</v>
      </c>
      <c r="C256" s="444"/>
      <c r="D256" s="305">
        <f t="shared" si="12"/>
        <v>0</v>
      </c>
      <c r="E256" s="305"/>
      <c r="F256" s="289">
        <f t="shared" si="13"/>
        <v>0</v>
      </c>
    </row>
    <row r="257" spans="1:6" s="330" customFormat="1">
      <c r="A257" s="290"/>
      <c r="B257" s="285" t="s">
        <v>281</v>
      </c>
      <c r="C257" s="444"/>
      <c r="D257" s="305">
        <f t="shared" si="12"/>
        <v>0</v>
      </c>
      <c r="E257" s="305"/>
      <c r="F257" s="289">
        <f t="shared" si="13"/>
        <v>0</v>
      </c>
    </row>
    <row r="258" spans="1:6" s="330" customFormat="1">
      <c r="A258" s="290"/>
      <c r="B258" s="285" t="s">
        <v>282</v>
      </c>
      <c r="C258" s="444"/>
      <c r="D258" s="305">
        <f t="shared" si="12"/>
        <v>0</v>
      </c>
      <c r="E258" s="305"/>
      <c r="F258" s="289">
        <f t="shared" si="13"/>
        <v>0</v>
      </c>
    </row>
    <row r="259" spans="1:6" s="330" customFormat="1">
      <c r="A259" s="290"/>
      <c r="B259" s="285" t="s">
        <v>283</v>
      </c>
      <c r="C259" s="444"/>
      <c r="D259" s="305">
        <f t="shared" si="12"/>
        <v>0</v>
      </c>
      <c r="E259" s="305"/>
      <c r="F259" s="289">
        <f t="shared" si="13"/>
        <v>0</v>
      </c>
    </row>
    <row r="260" spans="1:6" s="330" customFormat="1">
      <c r="A260" s="290"/>
      <c r="B260" s="684" t="s">
        <v>471</v>
      </c>
      <c r="C260" s="444"/>
      <c r="D260" s="305">
        <f t="shared" si="12"/>
        <v>0</v>
      </c>
      <c r="E260" s="305"/>
      <c r="F260" s="289">
        <f t="shared" si="13"/>
        <v>0</v>
      </c>
    </row>
    <row r="261" spans="1:6" s="330" customFormat="1">
      <c r="A261" s="290"/>
      <c r="B261" s="298" t="s">
        <v>284</v>
      </c>
      <c r="C261" s="444"/>
      <c r="D261" s="305">
        <f t="shared" si="12"/>
        <v>0</v>
      </c>
      <c r="E261" s="305"/>
      <c r="F261" s="289">
        <f t="shared" si="13"/>
        <v>0</v>
      </c>
    </row>
    <row r="262" spans="1:6" s="330" customFormat="1">
      <c r="A262" s="290"/>
      <c r="B262" s="298" t="s">
        <v>285</v>
      </c>
      <c r="C262" s="444"/>
      <c r="D262" s="305">
        <f t="shared" si="12"/>
        <v>0</v>
      </c>
      <c r="E262" s="305"/>
      <c r="F262" s="289">
        <f t="shared" si="13"/>
        <v>0</v>
      </c>
    </row>
    <row r="263" spans="1:6" s="330" customFormat="1">
      <c r="A263" s="290"/>
      <c r="B263" s="298" t="s">
        <v>286</v>
      </c>
      <c r="C263" s="444"/>
      <c r="D263" s="305">
        <f t="shared" si="12"/>
        <v>0</v>
      </c>
      <c r="E263" s="305"/>
      <c r="F263" s="289">
        <f t="shared" si="13"/>
        <v>0</v>
      </c>
    </row>
    <row r="264" spans="1:6" s="330" customFormat="1">
      <c r="A264" s="290"/>
      <c r="B264" s="298" t="s">
        <v>287</v>
      </c>
      <c r="C264" s="444"/>
      <c r="D264" s="305">
        <f t="shared" si="12"/>
        <v>0</v>
      </c>
      <c r="E264" s="305"/>
      <c r="F264" s="289">
        <f t="shared" si="13"/>
        <v>0</v>
      </c>
    </row>
    <row r="265" spans="1:6" s="330" customFormat="1">
      <c r="A265" s="290"/>
      <c r="B265" s="298" t="s">
        <v>288</v>
      </c>
      <c r="C265" s="444"/>
      <c r="D265" s="305">
        <f t="shared" si="12"/>
        <v>0</v>
      </c>
      <c r="E265" s="305"/>
      <c r="F265" s="289">
        <f t="shared" si="13"/>
        <v>0</v>
      </c>
    </row>
    <row r="266" spans="1:6" s="330" customFormat="1">
      <c r="A266" s="290"/>
      <c r="B266" s="298" t="s">
        <v>289</v>
      </c>
      <c r="C266" s="444"/>
      <c r="D266" s="305">
        <f t="shared" si="12"/>
        <v>0</v>
      </c>
      <c r="E266" s="305"/>
      <c r="F266" s="289">
        <f t="shared" si="13"/>
        <v>0</v>
      </c>
    </row>
    <row r="267" spans="1:6" s="330" customFormat="1">
      <c r="A267" s="290"/>
      <c r="B267" s="298" t="s">
        <v>290</v>
      </c>
      <c r="C267" s="444"/>
      <c r="D267" s="305">
        <f t="shared" si="12"/>
        <v>0</v>
      </c>
      <c r="E267" s="305"/>
      <c r="F267" s="289">
        <f t="shared" si="13"/>
        <v>0</v>
      </c>
    </row>
    <row r="268" spans="1:6" s="330" customFormat="1">
      <c r="A268" s="290"/>
      <c r="B268" s="298" t="s">
        <v>291</v>
      </c>
      <c r="C268" s="444"/>
      <c r="D268" s="305">
        <f t="shared" si="12"/>
        <v>0</v>
      </c>
      <c r="E268" s="305"/>
      <c r="F268" s="289">
        <f t="shared" si="13"/>
        <v>0</v>
      </c>
    </row>
    <row r="269" spans="1:6" s="330" customFormat="1">
      <c r="A269" s="290"/>
      <c r="B269" s="298" t="s">
        <v>292</v>
      </c>
      <c r="C269" s="444"/>
      <c r="D269" s="305">
        <f t="shared" si="12"/>
        <v>0</v>
      </c>
      <c r="E269" s="305"/>
      <c r="F269" s="289">
        <f t="shared" si="13"/>
        <v>0</v>
      </c>
    </row>
    <row r="270" spans="1:6" s="330" customFormat="1">
      <c r="A270" s="290"/>
      <c r="B270" s="298" t="s">
        <v>293</v>
      </c>
      <c r="C270" s="444"/>
      <c r="D270" s="305">
        <f t="shared" si="12"/>
        <v>0</v>
      </c>
      <c r="E270" s="305"/>
      <c r="F270" s="289">
        <f t="shared" si="13"/>
        <v>0</v>
      </c>
    </row>
    <row r="271" spans="1:6" s="330" customFormat="1">
      <c r="A271" s="290"/>
      <c r="B271" s="298" t="s">
        <v>294</v>
      </c>
      <c r="C271" s="444"/>
      <c r="D271" s="305">
        <f t="shared" si="12"/>
        <v>0</v>
      </c>
      <c r="E271" s="305"/>
      <c r="F271" s="289">
        <f t="shared" si="13"/>
        <v>0</v>
      </c>
    </row>
    <row r="272" spans="1:6" s="330" customFormat="1">
      <c r="A272" s="290"/>
      <c r="B272" s="298" t="s">
        <v>295</v>
      </c>
      <c r="C272" s="444"/>
      <c r="D272" s="305">
        <f t="shared" si="12"/>
        <v>0</v>
      </c>
      <c r="E272" s="305"/>
      <c r="F272" s="289">
        <f t="shared" si="13"/>
        <v>0</v>
      </c>
    </row>
    <row r="273" spans="1:6" s="330" customFormat="1">
      <c r="A273" s="290"/>
      <c r="B273" s="298" t="s">
        <v>296</v>
      </c>
      <c r="C273" s="444"/>
      <c r="D273" s="305">
        <f t="shared" si="12"/>
        <v>0</v>
      </c>
      <c r="E273" s="305"/>
      <c r="F273" s="289">
        <f t="shared" si="13"/>
        <v>0</v>
      </c>
    </row>
    <row r="274" spans="1:6" s="330" customFormat="1">
      <c r="A274" s="290"/>
      <c r="B274" s="298" t="s">
        <v>297</v>
      </c>
      <c r="C274" s="444"/>
      <c r="D274" s="305">
        <f t="shared" si="12"/>
        <v>0</v>
      </c>
      <c r="E274" s="305"/>
      <c r="F274" s="289">
        <f t="shared" si="13"/>
        <v>0</v>
      </c>
    </row>
    <row r="275" spans="1:6" s="330" customFormat="1">
      <c r="A275" s="290"/>
      <c r="B275" s="298" t="s">
        <v>298</v>
      </c>
      <c r="C275" s="444"/>
      <c r="D275" s="305">
        <f t="shared" si="12"/>
        <v>0</v>
      </c>
      <c r="E275" s="305"/>
      <c r="F275" s="289">
        <f t="shared" si="13"/>
        <v>0</v>
      </c>
    </row>
    <row r="276" spans="1:6" s="330" customFormat="1">
      <c r="A276" s="290"/>
      <c r="B276" s="298" t="s">
        <v>299</v>
      </c>
      <c r="C276" s="444"/>
      <c r="D276" s="305">
        <f t="shared" si="12"/>
        <v>0</v>
      </c>
      <c r="E276" s="305"/>
      <c r="F276" s="289">
        <f t="shared" si="13"/>
        <v>0</v>
      </c>
    </row>
    <row r="277" spans="1:6" ht="15.75" thickBot="1">
      <c r="A277" s="698"/>
      <c r="B277" s="699"/>
      <c r="C277" s="700"/>
      <c r="D277" s="701"/>
      <c r="E277" s="702"/>
      <c r="F277" s="703"/>
    </row>
    <row r="278" spans="1:6" ht="15.75" thickTop="1">
      <c r="A278" s="653"/>
      <c r="B278" s="654"/>
      <c r="C278" s="655"/>
      <c r="D278" s="656"/>
      <c r="E278" s="657"/>
      <c r="F278" s="658"/>
    </row>
    <row r="279" spans="1:6">
      <c r="A279" s="659"/>
      <c r="B279" s="660"/>
      <c r="C279" s="139"/>
      <c r="D279" s="139"/>
      <c r="E279" s="412" t="s">
        <v>429</v>
      </c>
      <c r="F279" s="661"/>
    </row>
    <row r="280" spans="1:6">
      <c r="A280" s="659"/>
      <c r="B280" s="660"/>
      <c r="C280" s="139"/>
      <c r="D280" s="139"/>
      <c r="E280" s="139"/>
      <c r="F280" s="662"/>
    </row>
    <row r="281" spans="1:6">
      <c r="A281" s="663"/>
      <c r="B281" s="660"/>
      <c r="C281" s="139"/>
      <c r="D281" s="139"/>
      <c r="E281" s="412" t="s">
        <v>156</v>
      </c>
      <c r="F281" s="661"/>
    </row>
    <row r="282" spans="1:6" ht="15.75" thickBot="1">
      <c r="A282" s="664"/>
      <c r="B282" s="665"/>
      <c r="C282" s="666"/>
      <c r="D282" s="666"/>
      <c r="E282" s="666"/>
      <c r="F282" s="667"/>
    </row>
    <row r="283" spans="1:6" ht="16.5" thickTop="1">
      <c r="A283" s="532"/>
      <c r="B283" s="552" t="s">
        <v>384</v>
      </c>
      <c r="C283" s="551"/>
      <c r="D283" s="305"/>
      <c r="E283" s="305"/>
      <c r="F283" s="403"/>
    </row>
    <row r="284" spans="1:6">
      <c r="A284" s="290" t="s">
        <v>103</v>
      </c>
      <c r="B284" s="254" t="s">
        <v>472</v>
      </c>
      <c r="C284" s="295"/>
      <c r="D284" s="287">
        <f t="shared" ref="D284:D297" si="14">+C284*0.13</f>
        <v>0</v>
      </c>
      <c r="E284" s="291"/>
      <c r="F284" s="289">
        <f t="shared" ref="F284:F297" si="15">+C284+D284</f>
        <v>0</v>
      </c>
    </row>
    <row r="285" spans="1:6">
      <c r="A285" s="290"/>
      <c r="B285" s="254" t="s">
        <v>177</v>
      </c>
      <c r="C285" s="295"/>
      <c r="D285" s="287">
        <f t="shared" si="14"/>
        <v>0</v>
      </c>
      <c r="E285" s="291"/>
      <c r="F285" s="289">
        <f t="shared" si="15"/>
        <v>0</v>
      </c>
    </row>
    <row r="286" spans="1:6">
      <c r="A286" s="290"/>
      <c r="B286" s="254" t="s">
        <v>140</v>
      </c>
      <c r="C286" s="295"/>
      <c r="D286" s="287">
        <f t="shared" si="14"/>
        <v>0</v>
      </c>
      <c r="E286" s="291"/>
      <c r="F286" s="289">
        <f t="shared" si="15"/>
        <v>0</v>
      </c>
    </row>
    <row r="287" spans="1:6">
      <c r="A287" s="290"/>
      <c r="B287" s="254" t="s">
        <v>125</v>
      </c>
      <c r="C287" s="295"/>
      <c r="D287" s="287">
        <f t="shared" si="14"/>
        <v>0</v>
      </c>
      <c r="E287" s="291"/>
      <c r="F287" s="289">
        <f t="shared" si="15"/>
        <v>0</v>
      </c>
    </row>
    <row r="288" spans="1:6">
      <c r="A288" s="290"/>
      <c r="B288" s="254" t="s">
        <v>139</v>
      </c>
      <c r="C288" s="295"/>
      <c r="D288" s="287">
        <f t="shared" si="14"/>
        <v>0</v>
      </c>
      <c r="E288" s="291"/>
      <c r="F288" s="289">
        <f t="shared" si="15"/>
        <v>0</v>
      </c>
    </row>
    <row r="289" spans="1:6">
      <c r="A289" s="290"/>
      <c r="B289" s="254" t="s">
        <v>175</v>
      </c>
      <c r="C289" s="295"/>
      <c r="D289" s="287">
        <f t="shared" si="14"/>
        <v>0</v>
      </c>
      <c r="E289" s="291"/>
      <c r="F289" s="289">
        <f t="shared" si="15"/>
        <v>0</v>
      </c>
    </row>
    <row r="290" spans="1:6">
      <c r="A290" s="290"/>
      <c r="B290" s="254" t="s">
        <v>473</v>
      </c>
      <c r="C290" s="295"/>
      <c r="D290" s="287">
        <f t="shared" si="14"/>
        <v>0</v>
      </c>
      <c r="E290" s="291"/>
      <c r="F290" s="289">
        <f t="shared" si="15"/>
        <v>0</v>
      </c>
    </row>
    <row r="291" spans="1:6">
      <c r="A291" s="290"/>
      <c r="B291" s="254" t="s">
        <v>474</v>
      </c>
      <c r="C291" s="295"/>
      <c r="D291" s="287">
        <f t="shared" si="14"/>
        <v>0</v>
      </c>
      <c r="E291" s="291"/>
      <c r="F291" s="289">
        <f t="shared" si="15"/>
        <v>0</v>
      </c>
    </row>
    <row r="292" spans="1:6">
      <c r="A292" s="290"/>
      <c r="B292" s="254" t="s">
        <v>170</v>
      </c>
      <c r="C292" s="295"/>
      <c r="D292" s="287">
        <f t="shared" si="14"/>
        <v>0</v>
      </c>
      <c r="E292" s="291"/>
      <c r="F292" s="289">
        <f t="shared" si="15"/>
        <v>0</v>
      </c>
    </row>
    <row r="293" spans="1:6">
      <c r="A293" s="290"/>
      <c r="B293" s="254" t="s">
        <v>176</v>
      </c>
      <c r="C293" s="295"/>
      <c r="D293" s="287">
        <f t="shared" si="14"/>
        <v>0</v>
      </c>
      <c r="E293" s="291"/>
      <c r="F293" s="289">
        <f t="shared" si="15"/>
        <v>0</v>
      </c>
    </row>
    <row r="294" spans="1:6" s="280" customFormat="1">
      <c r="A294" s="290"/>
      <c r="B294" s="254" t="s">
        <v>475</v>
      </c>
      <c r="C294" s="704"/>
      <c r="D294" s="287">
        <f t="shared" si="14"/>
        <v>0</v>
      </c>
      <c r="E294" s="291"/>
      <c r="F294" s="289">
        <f t="shared" si="15"/>
        <v>0</v>
      </c>
    </row>
    <row r="295" spans="1:6" s="280" customFormat="1">
      <c r="A295" s="290"/>
      <c r="B295" s="254" t="s">
        <v>476</v>
      </c>
      <c r="C295" s="704"/>
      <c r="D295" s="287">
        <f t="shared" si="14"/>
        <v>0</v>
      </c>
      <c r="E295" s="291"/>
      <c r="F295" s="289">
        <f t="shared" si="15"/>
        <v>0</v>
      </c>
    </row>
    <row r="296" spans="1:6" s="280" customFormat="1">
      <c r="A296" s="290"/>
      <c r="B296" s="254" t="s">
        <v>477</v>
      </c>
      <c r="C296" s="704"/>
      <c r="D296" s="287">
        <f t="shared" si="14"/>
        <v>0</v>
      </c>
      <c r="E296" s="291"/>
      <c r="F296" s="289">
        <f t="shared" si="15"/>
        <v>0</v>
      </c>
    </row>
    <row r="297" spans="1:6" s="280" customFormat="1">
      <c r="A297" s="290"/>
      <c r="B297" s="254" t="s">
        <v>478</v>
      </c>
      <c r="C297" s="704"/>
      <c r="D297" s="287">
        <f t="shared" si="14"/>
        <v>0</v>
      </c>
      <c r="E297" s="291"/>
      <c r="F297" s="289">
        <f t="shared" si="15"/>
        <v>0</v>
      </c>
    </row>
    <row r="298" spans="1:6">
      <c r="A298" s="290"/>
      <c r="B298" s="406"/>
      <c r="C298" s="446"/>
      <c r="D298" s="561"/>
      <c r="E298" s="562"/>
      <c r="F298" s="395"/>
    </row>
    <row r="299" spans="1:6">
      <c r="A299" s="290" t="s">
        <v>133</v>
      </c>
      <c r="B299" s="254" t="s">
        <v>124</v>
      </c>
      <c r="C299" s="295"/>
      <c r="D299" s="287">
        <f t="shared" ref="D299:D308" si="16">+C299*0.13</f>
        <v>0</v>
      </c>
      <c r="E299" s="291"/>
      <c r="F299" s="289">
        <f t="shared" ref="F299:F308" si="17">+C299+D299</f>
        <v>0</v>
      </c>
    </row>
    <row r="300" spans="1:6">
      <c r="A300" s="290"/>
      <c r="B300" s="254" t="s">
        <v>136</v>
      </c>
      <c r="C300" s="295"/>
      <c r="D300" s="287">
        <f t="shared" si="16"/>
        <v>0</v>
      </c>
      <c r="E300" s="291"/>
      <c r="F300" s="289">
        <f t="shared" si="17"/>
        <v>0</v>
      </c>
    </row>
    <row r="301" spans="1:6">
      <c r="A301" s="290"/>
      <c r="B301" s="254" t="s">
        <v>157</v>
      </c>
      <c r="C301" s="295"/>
      <c r="D301" s="287">
        <f t="shared" si="16"/>
        <v>0</v>
      </c>
      <c r="E301" s="291"/>
      <c r="F301" s="289">
        <f t="shared" si="17"/>
        <v>0</v>
      </c>
    </row>
    <row r="302" spans="1:6">
      <c r="A302" s="290"/>
      <c r="B302" s="254" t="s">
        <v>148</v>
      </c>
      <c r="C302" s="295"/>
      <c r="D302" s="287">
        <f t="shared" si="16"/>
        <v>0</v>
      </c>
      <c r="E302" s="291"/>
      <c r="F302" s="289">
        <f t="shared" si="17"/>
        <v>0</v>
      </c>
    </row>
    <row r="303" spans="1:6">
      <c r="A303" s="290"/>
      <c r="B303" s="254" t="s">
        <v>147</v>
      </c>
      <c r="C303" s="295"/>
      <c r="D303" s="287">
        <f t="shared" si="16"/>
        <v>0</v>
      </c>
      <c r="E303" s="291"/>
      <c r="F303" s="289">
        <f t="shared" si="17"/>
        <v>0</v>
      </c>
    </row>
    <row r="304" spans="1:6">
      <c r="A304" s="290"/>
      <c r="B304" s="254" t="s">
        <v>159</v>
      </c>
      <c r="C304" s="295"/>
      <c r="D304" s="287">
        <f t="shared" si="16"/>
        <v>0</v>
      </c>
      <c r="E304" s="291"/>
      <c r="F304" s="289">
        <f t="shared" si="17"/>
        <v>0</v>
      </c>
    </row>
    <row r="305" spans="1:7">
      <c r="A305" s="290"/>
      <c r="B305" s="254" t="s">
        <v>151</v>
      </c>
      <c r="C305" s="295"/>
      <c r="D305" s="287">
        <f t="shared" si="16"/>
        <v>0</v>
      </c>
      <c r="E305" s="291"/>
      <c r="F305" s="289">
        <f t="shared" si="17"/>
        <v>0</v>
      </c>
    </row>
    <row r="306" spans="1:7">
      <c r="A306" s="290"/>
      <c r="B306" s="254" t="s">
        <v>127</v>
      </c>
      <c r="C306" s="295"/>
      <c r="D306" s="287">
        <f t="shared" si="16"/>
        <v>0</v>
      </c>
      <c r="E306" s="291"/>
      <c r="F306" s="289">
        <f t="shared" si="17"/>
        <v>0</v>
      </c>
    </row>
    <row r="307" spans="1:7">
      <c r="A307" s="290"/>
      <c r="B307" s="254" t="s">
        <v>158</v>
      </c>
      <c r="C307" s="295"/>
      <c r="D307" s="287">
        <f t="shared" si="16"/>
        <v>0</v>
      </c>
      <c r="E307" s="291"/>
      <c r="F307" s="289">
        <f t="shared" si="17"/>
        <v>0</v>
      </c>
    </row>
    <row r="308" spans="1:7">
      <c r="A308" s="290"/>
      <c r="B308" s="254" t="s">
        <v>300</v>
      </c>
      <c r="C308" s="295"/>
      <c r="D308" s="287">
        <f t="shared" si="16"/>
        <v>0</v>
      </c>
      <c r="E308" s="291"/>
      <c r="F308" s="289">
        <f t="shared" si="17"/>
        <v>0</v>
      </c>
    </row>
    <row r="309" spans="1:7">
      <c r="A309" s="296"/>
      <c r="B309" s="254"/>
      <c r="C309" s="441"/>
      <c r="D309" s="308"/>
      <c r="E309" s="308"/>
      <c r="F309" s="289"/>
    </row>
    <row r="310" spans="1:7">
      <c r="A310" s="296"/>
      <c r="B310" s="254"/>
      <c r="C310" s="441"/>
      <c r="D310" s="308"/>
      <c r="E310" s="308"/>
      <c r="F310" s="289"/>
    </row>
    <row r="311" spans="1:7" ht="15.75">
      <c r="A311" s="296"/>
      <c r="B311" s="310" t="s">
        <v>301</v>
      </c>
      <c r="C311" s="563"/>
      <c r="D311" s="563"/>
      <c r="E311" s="563"/>
      <c r="F311" s="289"/>
    </row>
    <row r="312" spans="1:7">
      <c r="A312" s="290"/>
      <c r="B312" s="285" t="s">
        <v>302</v>
      </c>
      <c r="C312" s="286"/>
      <c r="D312" s="287">
        <f>+C312*0.13</f>
        <v>0</v>
      </c>
      <c r="E312" s="309"/>
      <c r="F312" s="289">
        <f>+C312+D312</f>
        <v>0</v>
      </c>
    </row>
    <row r="313" spans="1:7">
      <c r="A313" s="296"/>
      <c r="B313" s="285" t="s">
        <v>303</v>
      </c>
      <c r="C313" s="286"/>
      <c r="D313" s="287">
        <f>+C313*0.13</f>
        <v>0</v>
      </c>
      <c r="E313" s="309"/>
      <c r="F313" s="289">
        <f>+C313+D313</f>
        <v>0</v>
      </c>
    </row>
    <row r="314" spans="1:7">
      <c r="A314" s="296"/>
      <c r="B314" s="285"/>
      <c r="C314" s="286"/>
      <c r="D314" s="287"/>
      <c r="E314" s="294"/>
      <c r="F314" s="289"/>
    </row>
    <row r="315" spans="1:7" s="330" customFormat="1" ht="15.75">
      <c r="A315" s="564"/>
      <c r="B315" s="285" t="s">
        <v>492</v>
      </c>
      <c r="C315" s="565"/>
      <c r="D315" s="287">
        <f t="shared" ref="D315:D317" si="18">+C315*0.13</f>
        <v>0</v>
      </c>
      <c r="E315" s="294"/>
      <c r="F315" s="289">
        <f t="shared" ref="F315:F317" si="19">+C315+D315</f>
        <v>0</v>
      </c>
      <c r="G315" s="680"/>
    </row>
    <row r="316" spans="1:7" s="330" customFormat="1" ht="15.75">
      <c r="A316" s="314"/>
      <c r="B316" s="285" t="s">
        <v>493</v>
      </c>
      <c r="C316" s="565"/>
      <c r="D316" s="308">
        <f t="shared" si="18"/>
        <v>0</v>
      </c>
      <c r="E316" s="308"/>
      <c r="F316" s="289">
        <f t="shared" si="19"/>
        <v>0</v>
      </c>
      <c r="G316" s="680"/>
    </row>
    <row r="317" spans="1:7">
      <c r="A317" s="314"/>
      <c r="B317" s="285" t="s">
        <v>154</v>
      </c>
      <c r="C317" s="565"/>
      <c r="D317" s="308">
        <f t="shared" si="18"/>
        <v>0</v>
      </c>
      <c r="E317" s="308"/>
      <c r="F317" s="289">
        <f t="shared" si="19"/>
        <v>0</v>
      </c>
    </row>
    <row r="318" spans="1:7">
      <c r="A318" s="314"/>
      <c r="B318" s="285"/>
      <c r="C318" s="565"/>
      <c r="D318" s="308"/>
      <c r="E318" s="308"/>
      <c r="F318" s="289"/>
    </row>
    <row r="319" spans="1:7">
      <c r="A319" s="314"/>
      <c r="B319" s="285"/>
      <c r="C319" s="565"/>
      <c r="D319" s="308"/>
      <c r="E319" s="308"/>
      <c r="F319" s="289"/>
    </row>
    <row r="320" spans="1:7" ht="15.75">
      <c r="A320" s="475"/>
      <c r="B320" s="508" t="s">
        <v>321</v>
      </c>
      <c r="C320" s="599"/>
      <c r="D320" s="303"/>
      <c r="E320" s="575"/>
      <c r="F320" s="403"/>
    </row>
    <row r="321" spans="1:6">
      <c r="A321" s="475"/>
      <c r="B321" s="406" t="s">
        <v>385</v>
      </c>
      <c r="C321" s="393"/>
      <c r="D321" s="287">
        <f>+C321*0.13</f>
        <v>0</v>
      </c>
      <c r="E321" s="308"/>
      <c r="F321" s="289">
        <f>+C321+D321</f>
        <v>0</v>
      </c>
    </row>
    <row r="322" spans="1:6">
      <c r="A322" s="475"/>
      <c r="B322" s="406" t="s">
        <v>386</v>
      </c>
      <c r="C322" s="393"/>
      <c r="D322" s="287">
        <f>+C322*0.13</f>
        <v>0</v>
      </c>
      <c r="E322" s="308"/>
      <c r="F322" s="289">
        <f>+C322+D322</f>
        <v>0</v>
      </c>
    </row>
    <row r="323" spans="1:6">
      <c r="A323" s="475"/>
      <c r="B323" s="406"/>
      <c r="C323" s="599"/>
      <c r="D323" s="303"/>
      <c r="E323" s="575"/>
      <c r="F323" s="403"/>
    </row>
    <row r="324" spans="1:6">
      <c r="A324" s="475"/>
      <c r="B324" s="406" t="s">
        <v>213</v>
      </c>
      <c r="C324" s="393"/>
      <c r="D324" s="287">
        <f>+C324*0.13</f>
        <v>0</v>
      </c>
      <c r="E324" s="308"/>
      <c r="F324" s="289">
        <f>+C324+D324</f>
        <v>0</v>
      </c>
    </row>
    <row r="325" spans="1:6">
      <c r="A325" s="475"/>
      <c r="B325" s="406"/>
      <c r="C325" s="599"/>
      <c r="D325" s="303"/>
      <c r="E325" s="575"/>
      <c r="F325" s="403"/>
    </row>
    <row r="326" spans="1:6">
      <c r="A326" s="475"/>
      <c r="B326" s="406"/>
      <c r="C326" s="599"/>
      <c r="D326" s="303"/>
      <c r="E326" s="575"/>
      <c r="F326" s="403"/>
    </row>
    <row r="327" spans="1:6" ht="15.75">
      <c r="A327" s="475"/>
      <c r="B327" s="508" t="s">
        <v>322</v>
      </c>
      <c r="C327" s="599"/>
      <c r="D327" s="303"/>
      <c r="E327" s="575"/>
      <c r="F327" s="403"/>
    </row>
    <row r="328" spans="1:6" s="280" customFormat="1">
      <c r="A328" s="475"/>
      <c r="B328" s="600" t="s">
        <v>323</v>
      </c>
      <c r="C328" s="599"/>
      <c r="D328" s="303"/>
      <c r="E328" s="575"/>
      <c r="F328" s="403"/>
    </row>
    <row r="329" spans="1:6" s="280" customFormat="1">
      <c r="A329" s="475"/>
      <c r="B329" s="600" t="s">
        <v>324</v>
      </c>
      <c r="C329" s="599"/>
      <c r="D329" s="303"/>
      <c r="E329" s="575"/>
      <c r="F329" s="403"/>
    </row>
    <row r="330" spans="1:6" s="280" customFormat="1">
      <c r="A330" s="475"/>
      <c r="B330" s="601"/>
      <c r="C330" s="599"/>
      <c r="D330" s="303"/>
      <c r="E330" s="575"/>
      <c r="F330" s="403"/>
    </row>
    <row r="331" spans="1:6">
      <c r="A331" s="475"/>
      <c r="B331" s="406" t="s">
        <v>325</v>
      </c>
      <c r="C331" s="393"/>
      <c r="D331" s="287">
        <f t="shared" ref="D331:D344" si="20">+C331*0.13</f>
        <v>0</v>
      </c>
      <c r="E331" s="308"/>
      <c r="F331" s="289">
        <f t="shared" ref="F331:F344" si="21">+C331+D331</f>
        <v>0</v>
      </c>
    </row>
    <row r="332" spans="1:6">
      <c r="A332" s="475"/>
      <c r="B332" s="406" t="s">
        <v>326</v>
      </c>
      <c r="C332" s="393"/>
      <c r="D332" s="287">
        <f t="shared" si="20"/>
        <v>0</v>
      </c>
      <c r="E332" s="308"/>
      <c r="F332" s="289">
        <f t="shared" si="21"/>
        <v>0</v>
      </c>
    </row>
    <row r="333" spans="1:6">
      <c r="A333" s="475"/>
      <c r="B333" s="406" t="s">
        <v>327</v>
      </c>
      <c r="C333" s="393"/>
      <c r="D333" s="287">
        <f t="shared" si="20"/>
        <v>0</v>
      </c>
      <c r="E333" s="308"/>
      <c r="F333" s="289">
        <f t="shared" si="21"/>
        <v>0</v>
      </c>
    </row>
    <row r="334" spans="1:6">
      <c r="A334" s="475"/>
      <c r="B334" s="406" t="s">
        <v>328</v>
      </c>
      <c r="C334" s="393"/>
      <c r="D334" s="287">
        <f t="shared" si="20"/>
        <v>0</v>
      </c>
      <c r="E334" s="308"/>
      <c r="F334" s="289">
        <f t="shared" si="21"/>
        <v>0</v>
      </c>
    </row>
    <row r="335" spans="1:6">
      <c r="A335" s="475"/>
      <c r="B335" s="406" t="s">
        <v>329</v>
      </c>
      <c r="C335" s="393"/>
      <c r="D335" s="287">
        <f t="shared" si="20"/>
        <v>0</v>
      </c>
      <c r="E335" s="308"/>
      <c r="F335" s="289">
        <f t="shared" si="21"/>
        <v>0</v>
      </c>
    </row>
    <row r="336" spans="1:6">
      <c r="A336" s="475"/>
      <c r="B336" s="406" t="s">
        <v>330</v>
      </c>
      <c r="C336" s="393"/>
      <c r="D336" s="287">
        <f t="shared" si="20"/>
        <v>0</v>
      </c>
      <c r="E336" s="308"/>
      <c r="F336" s="289">
        <f t="shared" si="21"/>
        <v>0</v>
      </c>
    </row>
    <row r="337" spans="1:6">
      <c r="A337" s="475"/>
      <c r="B337" s="406" t="s">
        <v>331</v>
      </c>
      <c r="C337" s="393"/>
      <c r="D337" s="287">
        <f t="shared" si="20"/>
        <v>0</v>
      </c>
      <c r="E337" s="308"/>
      <c r="F337" s="289">
        <f t="shared" si="21"/>
        <v>0</v>
      </c>
    </row>
    <row r="338" spans="1:6">
      <c r="A338" s="475"/>
      <c r="B338" s="406" t="s">
        <v>332</v>
      </c>
      <c r="C338" s="393"/>
      <c r="D338" s="287">
        <f t="shared" si="20"/>
        <v>0</v>
      </c>
      <c r="E338" s="308"/>
      <c r="F338" s="289">
        <f t="shared" si="21"/>
        <v>0</v>
      </c>
    </row>
    <row r="339" spans="1:6">
      <c r="A339" s="475"/>
      <c r="B339" s="406" t="s">
        <v>333</v>
      </c>
      <c r="C339" s="393"/>
      <c r="D339" s="287">
        <f t="shared" si="20"/>
        <v>0</v>
      </c>
      <c r="E339" s="308"/>
      <c r="F339" s="289">
        <f t="shared" si="21"/>
        <v>0</v>
      </c>
    </row>
    <row r="340" spans="1:6">
      <c r="A340" s="475"/>
      <c r="B340" s="406" t="s">
        <v>334</v>
      </c>
      <c r="C340" s="393"/>
      <c r="D340" s="287">
        <f t="shared" si="20"/>
        <v>0</v>
      </c>
      <c r="E340" s="308"/>
      <c r="F340" s="289">
        <f t="shared" si="21"/>
        <v>0</v>
      </c>
    </row>
    <row r="341" spans="1:6">
      <c r="A341" s="475"/>
      <c r="B341" s="406" t="s">
        <v>335</v>
      </c>
      <c r="C341" s="393"/>
      <c r="D341" s="287">
        <f t="shared" si="20"/>
        <v>0</v>
      </c>
      <c r="E341" s="308"/>
      <c r="F341" s="289">
        <f t="shared" si="21"/>
        <v>0</v>
      </c>
    </row>
    <row r="342" spans="1:6">
      <c r="A342" s="475"/>
      <c r="B342" s="406" t="s">
        <v>336</v>
      </c>
      <c r="C342" s="393"/>
      <c r="D342" s="287">
        <f t="shared" si="20"/>
        <v>0</v>
      </c>
      <c r="E342" s="308"/>
      <c r="F342" s="289">
        <f t="shared" si="21"/>
        <v>0</v>
      </c>
    </row>
    <row r="343" spans="1:6">
      <c r="A343" s="475"/>
      <c r="B343" s="406" t="s">
        <v>337</v>
      </c>
      <c r="C343" s="393"/>
      <c r="D343" s="287">
        <f t="shared" si="20"/>
        <v>0</v>
      </c>
      <c r="E343" s="308"/>
      <c r="F343" s="289">
        <f t="shared" si="21"/>
        <v>0</v>
      </c>
    </row>
    <row r="344" spans="1:6">
      <c r="A344" s="475"/>
      <c r="B344" s="406" t="s">
        <v>338</v>
      </c>
      <c r="C344" s="393"/>
      <c r="D344" s="287">
        <f t="shared" si="20"/>
        <v>0</v>
      </c>
      <c r="E344" s="308"/>
      <c r="F344" s="289">
        <f t="shared" si="21"/>
        <v>0</v>
      </c>
    </row>
    <row r="345" spans="1:6">
      <c r="A345" s="475"/>
      <c r="B345" s="406"/>
      <c r="C345" s="393"/>
      <c r="D345" s="287"/>
      <c r="E345" s="308"/>
      <c r="F345" s="289"/>
    </row>
    <row r="346" spans="1:6">
      <c r="A346" s="475"/>
      <c r="B346" s="406" t="s">
        <v>105</v>
      </c>
      <c r="C346" s="393"/>
      <c r="D346" s="287">
        <f>+C346*0.13</f>
        <v>0</v>
      </c>
      <c r="E346" s="308"/>
      <c r="F346" s="289">
        <f>+C346+D346</f>
        <v>0</v>
      </c>
    </row>
    <row r="347" spans="1:6" ht="15.75" thickBot="1">
      <c r="A347" s="705"/>
      <c r="B347" s="706" t="s">
        <v>314</v>
      </c>
      <c r="C347" s="707"/>
      <c r="D347" s="708"/>
      <c r="E347" s="709"/>
      <c r="F347" s="703"/>
    </row>
    <row r="348" spans="1:6" ht="15.75" thickTop="1">
      <c r="A348" s="653"/>
      <c r="B348" s="654"/>
      <c r="C348" s="655"/>
      <c r="D348" s="656"/>
      <c r="E348" s="657"/>
      <c r="F348" s="658"/>
    </row>
    <row r="349" spans="1:6">
      <c r="A349" s="659"/>
      <c r="B349" s="660"/>
      <c r="C349" s="139"/>
      <c r="D349" s="139"/>
      <c r="E349" s="412" t="s">
        <v>429</v>
      </c>
      <c r="F349" s="661"/>
    </row>
    <row r="350" spans="1:6">
      <c r="A350" s="659"/>
      <c r="B350" s="660"/>
      <c r="C350" s="139"/>
      <c r="D350" s="139"/>
      <c r="E350" s="139"/>
      <c r="F350" s="662"/>
    </row>
    <row r="351" spans="1:6">
      <c r="A351" s="663"/>
      <c r="B351" s="660"/>
      <c r="C351" s="139"/>
      <c r="D351" s="139"/>
      <c r="E351" s="412" t="s">
        <v>156</v>
      </c>
      <c r="F351" s="661"/>
    </row>
    <row r="352" spans="1:6" ht="15.75" thickBot="1">
      <c r="A352" s="664"/>
      <c r="B352" s="665"/>
      <c r="C352" s="666"/>
      <c r="D352" s="666"/>
      <c r="E352" s="666"/>
      <c r="F352" s="667"/>
    </row>
    <row r="353" spans="1:6" ht="16.5" thickTop="1">
      <c r="A353" s="475"/>
      <c r="B353" s="588" t="s">
        <v>317</v>
      </c>
      <c r="C353" s="498"/>
      <c r="D353" s="498"/>
      <c r="E353" s="499"/>
      <c r="F353" s="464"/>
    </row>
    <row r="354" spans="1:6" ht="15.75">
      <c r="A354" s="475"/>
      <c r="B354" s="589" t="s">
        <v>112</v>
      </c>
      <c r="C354" s="590"/>
      <c r="D354" s="591"/>
      <c r="E354" s="592"/>
      <c r="F354" s="464"/>
    </row>
    <row r="355" spans="1:6" ht="15.75">
      <c r="A355" s="475"/>
      <c r="B355" s="589"/>
      <c r="C355" s="590"/>
      <c r="D355" s="591"/>
      <c r="E355" s="592"/>
      <c r="F355" s="464"/>
    </row>
    <row r="356" spans="1:6" ht="15.75">
      <c r="A356" s="296"/>
      <c r="B356" s="310" t="s">
        <v>304</v>
      </c>
      <c r="C356" s="319"/>
      <c r="D356" s="313"/>
      <c r="E356" s="566"/>
      <c r="F356" s="395"/>
    </row>
    <row r="357" spans="1:6" ht="15.75">
      <c r="A357" s="296"/>
      <c r="B357" s="311" t="s">
        <v>479</v>
      </c>
      <c r="C357" s="312"/>
      <c r="D357" s="567">
        <f>+C357*0.13</f>
        <v>0</v>
      </c>
      <c r="E357" s="568"/>
      <c r="F357" s="569">
        <f>+C357+D357</f>
        <v>0</v>
      </c>
    </row>
    <row r="358" spans="1:6">
      <c r="A358" s="296"/>
      <c r="B358" s="285" t="s">
        <v>480</v>
      </c>
      <c r="C358" s="286"/>
      <c r="D358" s="287">
        <f>+C358*0.13</f>
        <v>0</v>
      </c>
      <c r="E358" s="291"/>
      <c r="F358" s="289">
        <f>+C358+D358</f>
        <v>0</v>
      </c>
    </row>
    <row r="359" spans="1:6" ht="15.75">
      <c r="A359" s="296"/>
      <c r="B359" s="310"/>
      <c r="C359" s="319"/>
      <c r="D359" s="313"/>
      <c r="E359" s="566"/>
      <c r="F359" s="302"/>
    </row>
    <row r="360" spans="1:6">
      <c r="A360" s="296"/>
      <c r="B360" s="570" t="s">
        <v>481</v>
      </c>
      <c r="C360" s="571"/>
      <c r="D360" s="287">
        <f t="shared" ref="D360:D365" si="22">+C360*0.13</f>
        <v>0</v>
      </c>
      <c r="E360" s="309"/>
      <c r="F360" s="289">
        <f t="shared" ref="F360:F365" si="23">+C360+D360</f>
        <v>0</v>
      </c>
    </row>
    <row r="361" spans="1:6">
      <c r="A361" s="296"/>
      <c r="B361" s="317" t="s">
        <v>482</v>
      </c>
      <c r="C361" s="318"/>
      <c r="D361" s="287">
        <f t="shared" si="22"/>
        <v>0</v>
      </c>
      <c r="E361" s="294"/>
      <c r="F361" s="289">
        <f t="shared" si="23"/>
        <v>0</v>
      </c>
    </row>
    <row r="362" spans="1:6">
      <c r="A362" s="296"/>
      <c r="B362" s="317" t="s">
        <v>483</v>
      </c>
      <c r="C362" s="319"/>
      <c r="D362" s="287">
        <f t="shared" si="22"/>
        <v>0</v>
      </c>
      <c r="E362" s="294"/>
      <c r="F362" s="289">
        <f t="shared" si="23"/>
        <v>0</v>
      </c>
    </row>
    <row r="363" spans="1:6" s="330" customFormat="1">
      <c r="A363" s="296"/>
      <c r="B363" s="317" t="s">
        <v>484</v>
      </c>
      <c r="C363" s="319"/>
      <c r="D363" s="287">
        <f t="shared" si="22"/>
        <v>0</v>
      </c>
      <c r="E363" s="294"/>
      <c r="F363" s="289">
        <f t="shared" si="23"/>
        <v>0</v>
      </c>
    </row>
    <row r="364" spans="1:6">
      <c r="A364" s="296"/>
      <c r="B364" s="285" t="s">
        <v>485</v>
      </c>
      <c r="C364" s="318"/>
      <c r="D364" s="287">
        <f t="shared" si="22"/>
        <v>0</v>
      </c>
      <c r="E364" s="294"/>
      <c r="F364" s="289">
        <f t="shared" si="23"/>
        <v>0</v>
      </c>
    </row>
    <row r="365" spans="1:6">
      <c r="A365" s="296"/>
      <c r="B365" s="285" t="s">
        <v>486</v>
      </c>
      <c r="C365" s="572"/>
      <c r="D365" s="287">
        <f t="shared" si="22"/>
        <v>0</v>
      </c>
      <c r="E365" s="294"/>
      <c r="F365" s="289">
        <f t="shared" si="23"/>
        <v>0</v>
      </c>
    </row>
    <row r="366" spans="1:6">
      <c r="A366" s="314"/>
      <c r="B366" s="320"/>
      <c r="C366" s="573"/>
      <c r="D366" s="574"/>
      <c r="E366" s="416"/>
      <c r="F366" s="302"/>
    </row>
    <row r="367" spans="1:6">
      <c r="A367" s="296"/>
      <c r="B367" s="285" t="s">
        <v>305</v>
      </c>
      <c r="C367" s="295"/>
      <c r="D367" s="308">
        <f t="shared" ref="D367:D376" si="24">+C367*0.13</f>
        <v>0</v>
      </c>
      <c r="E367" s="308"/>
      <c r="F367" s="395">
        <f t="shared" ref="F367:F376" si="25">+C367+D367</f>
        <v>0</v>
      </c>
    </row>
    <row r="368" spans="1:6">
      <c r="A368" s="296"/>
      <c r="B368" s="285" t="s">
        <v>306</v>
      </c>
      <c r="C368" s="295"/>
      <c r="D368" s="308">
        <f t="shared" si="24"/>
        <v>0</v>
      </c>
      <c r="E368" s="308"/>
      <c r="F368" s="395">
        <f t="shared" si="25"/>
        <v>0</v>
      </c>
    </row>
    <row r="369" spans="1:6">
      <c r="A369" s="296"/>
      <c r="B369" s="285" t="s">
        <v>307</v>
      </c>
      <c r="C369" s="295"/>
      <c r="D369" s="308">
        <f t="shared" si="24"/>
        <v>0</v>
      </c>
      <c r="E369" s="308"/>
      <c r="F369" s="395">
        <f t="shared" si="25"/>
        <v>0</v>
      </c>
    </row>
    <row r="370" spans="1:6">
      <c r="A370" s="296"/>
      <c r="B370" s="285"/>
      <c r="C370" s="295"/>
      <c r="D370" s="308"/>
      <c r="E370" s="308"/>
      <c r="F370" s="395"/>
    </row>
    <row r="371" spans="1:6">
      <c r="A371" s="296"/>
      <c r="B371" s="285" t="s">
        <v>308</v>
      </c>
      <c r="C371" s="295"/>
      <c r="D371" s="308">
        <f t="shared" si="24"/>
        <v>0</v>
      </c>
      <c r="E371" s="308"/>
      <c r="F371" s="395">
        <f t="shared" si="25"/>
        <v>0</v>
      </c>
    </row>
    <row r="372" spans="1:6">
      <c r="A372" s="296"/>
      <c r="B372" s="285" t="s">
        <v>309</v>
      </c>
      <c r="C372" s="295"/>
      <c r="D372" s="308">
        <f t="shared" si="24"/>
        <v>0</v>
      </c>
      <c r="E372" s="308"/>
      <c r="F372" s="395">
        <f t="shared" si="25"/>
        <v>0</v>
      </c>
    </row>
    <row r="373" spans="1:6">
      <c r="A373" s="296"/>
      <c r="B373" s="285" t="s">
        <v>310</v>
      </c>
      <c r="C373" s="295"/>
      <c r="D373" s="308">
        <f t="shared" si="24"/>
        <v>0</v>
      </c>
      <c r="E373" s="308"/>
      <c r="F373" s="395">
        <f t="shared" si="25"/>
        <v>0</v>
      </c>
    </row>
    <row r="374" spans="1:6">
      <c r="A374" s="296"/>
      <c r="B374" s="285" t="s">
        <v>311</v>
      </c>
      <c r="C374" s="295"/>
      <c r="D374" s="308">
        <f t="shared" si="24"/>
        <v>0</v>
      </c>
      <c r="E374" s="308"/>
      <c r="F374" s="395">
        <f t="shared" si="25"/>
        <v>0</v>
      </c>
    </row>
    <row r="375" spans="1:6">
      <c r="A375" s="296"/>
      <c r="B375" s="285" t="s">
        <v>312</v>
      </c>
      <c r="C375" s="295"/>
      <c r="D375" s="308">
        <f t="shared" si="24"/>
        <v>0</v>
      </c>
      <c r="E375" s="308"/>
      <c r="F375" s="395">
        <f t="shared" si="25"/>
        <v>0</v>
      </c>
    </row>
    <row r="376" spans="1:6">
      <c r="A376" s="296"/>
      <c r="B376" s="285" t="s">
        <v>313</v>
      </c>
      <c r="C376" s="295"/>
      <c r="D376" s="308">
        <f t="shared" si="24"/>
        <v>0</v>
      </c>
      <c r="E376" s="308"/>
      <c r="F376" s="395">
        <f t="shared" si="25"/>
        <v>0</v>
      </c>
    </row>
    <row r="377" spans="1:6">
      <c r="A377" s="296"/>
      <c r="B377" s="285"/>
      <c r="C377" s="295"/>
      <c r="D377" s="308"/>
      <c r="E377" s="308"/>
      <c r="F377" s="395"/>
    </row>
    <row r="378" spans="1:6">
      <c r="A378" s="478"/>
      <c r="B378" s="504"/>
      <c r="C378" s="510"/>
      <c r="D378" s="481"/>
      <c r="E378" s="463"/>
      <c r="F378" s="464"/>
    </row>
    <row r="379" spans="1:6" ht="15.75">
      <c r="A379" s="478"/>
      <c r="B379" s="578" t="s">
        <v>106</v>
      </c>
      <c r="C379" s="579"/>
      <c r="D379" s="579"/>
      <c r="E379" s="463"/>
      <c r="F379" s="464"/>
    </row>
    <row r="380" spans="1:6">
      <c r="A380" s="478"/>
      <c r="B380" s="576" t="s">
        <v>107</v>
      </c>
      <c r="C380" s="482"/>
      <c r="D380" s="462">
        <f>+C380*0.13</f>
        <v>0</v>
      </c>
      <c r="E380" s="463"/>
      <c r="F380" s="464">
        <f>+C380+D380</f>
        <v>0</v>
      </c>
    </row>
    <row r="381" spans="1:6">
      <c r="A381" s="478"/>
      <c r="B381" s="576" t="s">
        <v>108</v>
      </c>
      <c r="C381" s="482"/>
      <c r="D381" s="462">
        <f>+C381*0.13</f>
        <v>0</v>
      </c>
      <c r="E381" s="463"/>
      <c r="F381" s="464">
        <f>+C381+D381</f>
        <v>0</v>
      </c>
    </row>
    <row r="382" spans="1:6">
      <c r="A382" s="478"/>
      <c r="B382" s="576" t="s">
        <v>109</v>
      </c>
      <c r="C382" s="482"/>
      <c r="D382" s="462">
        <f>+C382*0.13</f>
        <v>0</v>
      </c>
      <c r="E382" s="463"/>
      <c r="F382" s="464">
        <f>+C382+D382</f>
        <v>0</v>
      </c>
    </row>
    <row r="383" spans="1:6">
      <c r="A383" s="478"/>
      <c r="B383" s="576" t="s">
        <v>110</v>
      </c>
      <c r="C383" s="482"/>
      <c r="D383" s="462">
        <f>+C383*0.13</f>
        <v>0</v>
      </c>
      <c r="E383" s="463"/>
      <c r="F383" s="464">
        <f>+C383+D383</f>
        <v>0</v>
      </c>
    </row>
    <row r="384" spans="1:6">
      <c r="A384" s="478"/>
      <c r="B384" s="580"/>
      <c r="C384" s="581"/>
      <c r="D384" s="462"/>
      <c r="E384" s="463"/>
      <c r="F384" s="464"/>
    </row>
    <row r="385" spans="1:6" ht="15.75">
      <c r="A385" s="478"/>
      <c r="B385" s="582" t="s">
        <v>111</v>
      </c>
      <c r="C385" s="482"/>
      <c r="D385" s="583"/>
      <c r="E385" s="584"/>
      <c r="F385" s="464"/>
    </row>
    <row r="386" spans="1:6">
      <c r="A386" s="478"/>
      <c r="B386" s="585" t="s">
        <v>315</v>
      </c>
      <c r="C386" s="586"/>
      <c r="D386" s="586"/>
      <c r="E386" s="587"/>
      <c r="F386" s="464"/>
    </row>
    <row r="387" spans="1:6">
      <c r="A387" s="478"/>
      <c r="B387" s="585" t="s">
        <v>316</v>
      </c>
      <c r="C387" s="586"/>
      <c r="D387" s="586"/>
      <c r="E387" s="587"/>
      <c r="F387" s="464"/>
    </row>
    <row r="388" spans="1:6">
      <c r="A388" s="478"/>
      <c r="B388" s="585"/>
      <c r="C388" s="586"/>
      <c r="D388" s="586"/>
      <c r="E388" s="587"/>
      <c r="F388" s="464"/>
    </row>
    <row r="389" spans="1:6">
      <c r="A389" s="478"/>
      <c r="B389" s="585"/>
      <c r="C389" s="586"/>
      <c r="D389" s="586"/>
      <c r="E389" s="587"/>
      <c r="F389" s="464"/>
    </row>
    <row r="390" spans="1:6" ht="15.75">
      <c r="A390" s="478"/>
      <c r="B390" s="578" t="s">
        <v>113</v>
      </c>
      <c r="C390" s="579"/>
      <c r="D390" s="579"/>
      <c r="E390" s="463"/>
      <c r="F390" s="464"/>
    </row>
    <row r="391" spans="1:6" ht="15.75">
      <c r="A391" s="475"/>
      <c r="B391" s="593" t="s">
        <v>318</v>
      </c>
      <c r="C391" s="594"/>
      <c r="D391" s="547">
        <f>+C391*0.13</f>
        <v>0</v>
      </c>
      <c r="E391" s="595"/>
      <c r="F391" s="577">
        <f>+C391+D391</f>
        <v>0</v>
      </c>
    </row>
    <row r="392" spans="1:6" ht="15.75">
      <c r="A392" s="475"/>
      <c r="B392" s="596"/>
      <c r="C392" s="597"/>
      <c r="D392" s="598"/>
      <c r="E392" s="595"/>
      <c r="F392" s="464"/>
    </row>
    <row r="393" spans="1:6">
      <c r="A393" s="478"/>
      <c r="B393" s="445" t="s">
        <v>319</v>
      </c>
      <c r="C393" s="397"/>
      <c r="D393" s="287">
        <f t="shared" ref="D393:D399" si="26">+C393*0.13</f>
        <v>0</v>
      </c>
      <c r="E393" s="291"/>
      <c r="F393" s="517">
        <f t="shared" ref="F393:F399" si="27">+C393+D393</f>
        <v>0</v>
      </c>
    </row>
    <row r="394" spans="1:6">
      <c r="A394" s="290"/>
      <c r="B394" s="445" t="s">
        <v>487</v>
      </c>
      <c r="C394" s="397"/>
      <c r="D394" s="287">
        <f t="shared" si="26"/>
        <v>0</v>
      </c>
      <c r="E394" s="291"/>
      <c r="F394" s="517">
        <f t="shared" si="27"/>
        <v>0</v>
      </c>
    </row>
    <row r="395" spans="1:6" ht="15" customHeight="1">
      <c r="A395" s="521"/>
      <c r="B395" s="445" t="s">
        <v>488</v>
      </c>
      <c r="C395" s="397"/>
      <c r="D395" s="287">
        <f t="shared" si="26"/>
        <v>0</v>
      </c>
      <c r="E395" s="291"/>
      <c r="F395" s="517">
        <f t="shared" si="27"/>
        <v>0</v>
      </c>
    </row>
    <row r="396" spans="1:6">
      <c r="A396" s="521"/>
      <c r="B396" s="445" t="s">
        <v>489</v>
      </c>
      <c r="C396" s="397"/>
      <c r="D396" s="287">
        <f t="shared" si="26"/>
        <v>0</v>
      </c>
      <c r="E396" s="291"/>
      <c r="F396" s="517">
        <f t="shared" si="27"/>
        <v>0</v>
      </c>
    </row>
    <row r="397" spans="1:6" ht="15" customHeight="1">
      <c r="A397" s="521"/>
      <c r="B397" s="445" t="s">
        <v>152</v>
      </c>
      <c r="C397" s="397"/>
      <c r="D397" s="287">
        <f t="shared" si="26"/>
        <v>0</v>
      </c>
      <c r="E397" s="291"/>
      <c r="F397" s="517">
        <f t="shared" si="27"/>
        <v>0</v>
      </c>
    </row>
    <row r="398" spans="1:6">
      <c r="A398" s="521"/>
      <c r="B398" s="445" t="s">
        <v>490</v>
      </c>
      <c r="C398" s="397"/>
      <c r="D398" s="287">
        <f t="shared" si="26"/>
        <v>0</v>
      </c>
      <c r="E398" s="291"/>
      <c r="F398" s="517">
        <f t="shared" si="27"/>
        <v>0</v>
      </c>
    </row>
    <row r="399" spans="1:6">
      <c r="A399" s="521"/>
      <c r="B399" s="445" t="s">
        <v>491</v>
      </c>
      <c r="C399" s="397"/>
      <c r="D399" s="287">
        <f t="shared" si="26"/>
        <v>0</v>
      </c>
      <c r="E399" s="291"/>
      <c r="F399" s="517">
        <f t="shared" si="27"/>
        <v>0</v>
      </c>
    </row>
    <row r="400" spans="1:6">
      <c r="A400" s="521"/>
      <c r="B400" s="445"/>
      <c r="C400" s="397"/>
      <c r="D400" s="287"/>
      <c r="E400" s="291"/>
      <c r="F400" s="517"/>
    </row>
    <row r="401" spans="1:6">
      <c r="A401" s="521"/>
      <c r="B401" s="445" t="s">
        <v>114</v>
      </c>
      <c r="C401" s="397"/>
      <c r="D401" s="287"/>
      <c r="E401" s="291"/>
      <c r="F401" s="517"/>
    </row>
    <row r="402" spans="1:6">
      <c r="A402" s="475"/>
      <c r="B402" s="285" t="s">
        <v>320</v>
      </c>
      <c r="C402" s="393"/>
      <c r="D402" s="287">
        <f>+C402*0.13</f>
        <v>0</v>
      </c>
      <c r="E402" s="308"/>
      <c r="F402" s="289">
        <f>+C402+D402</f>
        <v>0</v>
      </c>
    </row>
    <row r="403" spans="1:6">
      <c r="A403" s="475"/>
      <c r="B403" s="406"/>
      <c r="C403" s="599"/>
      <c r="D403" s="303"/>
      <c r="E403" s="575"/>
      <c r="F403" s="403"/>
    </row>
    <row r="404" spans="1:6" ht="15.75" thickBot="1">
      <c r="A404" s="705"/>
      <c r="B404" s="706"/>
      <c r="C404" s="707"/>
      <c r="D404" s="708"/>
      <c r="E404" s="709"/>
      <c r="F404" s="703"/>
    </row>
    <row r="405" spans="1:6" ht="15.75" customHeight="1" thickTop="1" thickBot="1">
      <c r="A405" s="56" t="str">
        <f>'100 Series - RL'!A63</f>
        <v>SERVICE :  Hourly rate for repairs and authorized service outside of contractual obligations is =  $  /Hr.</v>
      </c>
      <c r="B405" s="86"/>
      <c r="C405" s="86"/>
      <c r="D405" s="710"/>
      <c r="E405" s="417">
        <f>0.13*(D405)</f>
        <v>0</v>
      </c>
      <c r="F405" s="711">
        <f>D405+E405</f>
        <v>0</v>
      </c>
    </row>
    <row r="406" spans="1:6" ht="12" customHeight="1" thickTop="1">
      <c r="A406" s="647" t="s">
        <v>12</v>
      </c>
      <c r="B406" s="247" t="s">
        <v>2</v>
      </c>
      <c r="C406" s="247"/>
      <c r="D406" s="247" t="s">
        <v>2</v>
      </c>
      <c r="E406" s="247" t="s">
        <v>2</v>
      </c>
      <c r="F406" s="648" t="s">
        <v>2</v>
      </c>
    </row>
    <row r="407" spans="1:6">
      <c r="A407" s="248"/>
      <c r="B407" s="92" t="s">
        <v>20</v>
      </c>
      <c r="C407" s="139"/>
      <c r="D407" s="139"/>
      <c r="E407" s="139"/>
      <c r="F407" s="249"/>
    </row>
    <row r="408" spans="1:6" ht="12" customHeight="1">
      <c r="A408" s="248"/>
      <c r="B408" s="139"/>
      <c r="C408" s="139"/>
      <c r="D408" s="139"/>
      <c r="E408" s="139"/>
      <c r="F408" s="249"/>
    </row>
    <row r="409" spans="1:6">
      <c r="A409" s="250" t="s">
        <v>29</v>
      </c>
      <c r="B409" s="139"/>
      <c r="C409" s="139"/>
      <c r="D409" s="92"/>
      <c r="E409" s="92"/>
      <c r="F409" s="249"/>
    </row>
    <row r="410" spans="1:6">
      <c r="A410" s="250" t="s">
        <v>30</v>
      </c>
      <c r="B410" s="139"/>
      <c r="C410" s="139"/>
      <c r="D410" s="139"/>
      <c r="E410" s="139"/>
      <c r="F410" s="249"/>
    </row>
    <row r="411" spans="1:6">
      <c r="A411" s="250" t="s">
        <v>31</v>
      </c>
      <c r="B411" s="251"/>
      <c r="C411" s="140"/>
      <c r="D411" s="139"/>
      <c r="E411" s="139"/>
      <c r="F411" s="249"/>
    </row>
    <row r="412" spans="1:6">
      <c r="A412" s="252" t="s">
        <v>32</v>
      </c>
      <c r="B412" s="139"/>
      <c r="C412" s="139"/>
      <c r="D412" s="139"/>
      <c r="E412" s="139"/>
      <c r="F412" s="253"/>
    </row>
    <row r="413" spans="1:6">
      <c r="A413" s="252" t="s">
        <v>33</v>
      </c>
      <c r="B413" s="139"/>
      <c r="C413" s="139"/>
      <c r="D413" s="140"/>
      <c r="E413" s="140"/>
      <c r="F413" s="249"/>
    </row>
    <row r="414" spans="1:6">
      <c r="A414" s="250" t="s">
        <v>34</v>
      </c>
      <c r="B414" s="139"/>
      <c r="C414" s="139"/>
      <c r="D414" s="139"/>
      <c r="E414" s="139"/>
      <c r="F414" s="249"/>
    </row>
    <row r="415" spans="1:6">
      <c r="A415" s="250" t="s">
        <v>35</v>
      </c>
      <c r="B415" s="139"/>
      <c r="C415" s="139"/>
      <c r="D415" s="412" t="s">
        <v>429</v>
      </c>
      <c r="E415" s="412"/>
      <c r="F415" s="649"/>
    </row>
    <row r="416" spans="1:6">
      <c r="A416" s="250" t="s">
        <v>36</v>
      </c>
      <c r="B416" s="139"/>
      <c r="C416" s="139"/>
      <c r="D416" s="139"/>
      <c r="E416" s="139"/>
      <c r="F416" s="184"/>
    </row>
    <row r="417" spans="1:15">
      <c r="A417" s="252" t="s">
        <v>37</v>
      </c>
      <c r="B417" s="139"/>
      <c r="C417" s="139"/>
      <c r="D417" s="412" t="s">
        <v>156</v>
      </c>
      <c r="E417" s="412"/>
      <c r="F417" s="649"/>
    </row>
    <row r="418" spans="1:15" ht="12" customHeight="1">
      <c r="A418" s="650"/>
      <c r="B418" s="139"/>
      <c r="C418" s="139"/>
      <c r="D418" s="139"/>
      <c r="E418" s="139"/>
      <c r="F418" s="651"/>
    </row>
    <row r="419" spans="1:15" ht="18" customHeight="1" thickBot="1">
      <c r="A419" s="652" t="s">
        <v>371</v>
      </c>
      <c r="B419" s="187" t="s">
        <v>372</v>
      </c>
      <c r="C419" s="186" t="s">
        <v>13</v>
      </c>
      <c r="D419" s="186" t="s">
        <v>14</v>
      </c>
      <c r="E419" s="186"/>
      <c r="F419" s="189"/>
      <c r="H419" s="146"/>
      <c r="I419" s="146"/>
      <c r="J419" s="222"/>
      <c r="K419" s="146"/>
      <c r="L419" s="146"/>
      <c r="M419" s="146"/>
      <c r="N419" s="141"/>
      <c r="O419" s="146"/>
    </row>
    <row r="420" spans="1:15" ht="15.75" thickTop="1"/>
  </sheetData>
  <mergeCells count="5">
    <mergeCell ref="E3:F3"/>
    <mergeCell ref="A1:F1"/>
    <mergeCell ref="A10:F10"/>
    <mergeCell ref="E4:F4"/>
    <mergeCell ref="I4:J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3" fitToHeight="0" orientation="portrait" r:id="rId1"/>
  <headerFooter alignWithMargins="0">
    <oddFooter>&amp;RPage &amp;P of &amp;N</oddFooter>
  </headerFooter>
  <rowBreaks count="6" manualBreakCount="6">
    <brk id="77" max="5" man="1"/>
    <brk id="145" max="5" man="1"/>
    <brk id="213" max="5" man="1"/>
    <brk id="282" max="5" man="1"/>
    <brk id="352" max="5" man="1"/>
    <brk id="43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39CBF-A78F-4DB1-8806-FE8A57004D2C}">
  <sheetPr transitionEvaluation="1">
    <pageSetUpPr fitToPage="1"/>
  </sheetPr>
  <dimension ref="A1:K80"/>
  <sheetViews>
    <sheetView defaultGridColor="0" view="pageBreakPreview" colorId="22" zoomScaleNormal="100" zoomScaleSheetLayoutView="100" workbookViewId="0">
      <selection activeCell="B7" sqref="B7"/>
    </sheetView>
  </sheetViews>
  <sheetFormatPr defaultColWidth="9.77734375" defaultRowHeight="15"/>
  <cols>
    <col min="1" max="1" width="13.88671875" customWidth="1"/>
    <col min="2" max="5" width="10.77734375" style="351" customWidth="1"/>
    <col min="6" max="7" width="7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5" t="s">
        <v>38</v>
      </c>
      <c r="E2" s="865"/>
      <c r="F2" s="23"/>
      <c r="G2" s="23"/>
      <c r="H2" s="352" t="s">
        <v>0</v>
      </c>
      <c r="I2" s="866">
        <f>'100 Series - RL'!I2:J2</f>
        <v>43922</v>
      </c>
      <c r="J2" s="867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399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400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/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tr">
        <f>'100 Series - RL'!H9</f>
        <v>April 1, 2020 to March 31, 2021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15" customHeight="1" thickTop="1" thickBot="1">
      <c r="A11" s="39"/>
      <c r="B11" s="121"/>
      <c r="C11" s="122"/>
      <c r="D11" s="122"/>
      <c r="E11" s="123"/>
      <c r="F11" s="123"/>
      <c r="G11" s="123"/>
      <c r="H11" s="120"/>
      <c r="I11" s="132" t="s">
        <v>28</v>
      </c>
      <c r="J11" s="133" t="s">
        <v>8</v>
      </c>
    </row>
    <row r="12" spans="1:10" ht="12" customHeight="1" thickTop="1">
      <c r="A12" s="40" t="s">
        <v>9</v>
      </c>
      <c r="B12" s="11" t="s">
        <v>15</v>
      </c>
      <c r="C12" s="12" t="s">
        <v>16</v>
      </c>
      <c r="D12" s="12" t="s">
        <v>17</v>
      </c>
      <c r="E12" s="117" t="s">
        <v>23</v>
      </c>
      <c r="F12" s="117" t="s">
        <v>21</v>
      </c>
      <c r="G12" s="117" t="s">
        <v>55</v>
      </c>
      <c r="H12" s="124" t="s">
        <v>25</v>
      </c>
      <c r="I12" s="126"/>
      <c r="J12" s="125"/>
    </row>
    <row r="13" spans="1:10" ht="12" customHeight="1">
      <c r="A13" s="42" t="s">
        <v>2</v>
      </c>
      <c r="B13" s="13" t="s">
        <v>18</v>
      </c>
      <c r="C13" s="14" t="s">
        <v>18</v>
      </c>
      <c r="D13" s="14" t="s">
        <v>18</v>
      </c>
      <c r="E13" s="14" t="s">
        <v>18</v>
      </c>
      <c r="F13" s="118" t="s">
        <v>22</v>
      </c>
      <c r="G13" s="118" t="s">
        <v>56</v>
      </c>
      <c r="H13" s="131" t="s">
        <v>18</v>
      </c>
      <c r="I13" s="1"/>
      <c r="J13" s="41"/>
    </row>
    <row r="14" spans="1:10" ht="12" customHeight="1">
      <c r="A14" s="43" t="s">
        <v>10</v>
      </c>
      <c r="B14" s="15">
        <v>211</v>
      </c>
      <c r="C14" s="16">
        <v>211</v>
      </c>
      <c r="D14" s="16">
        <v>212</v>
      </c>
      <c r="E14" s="118" t="s">
        <v>50</v>
      </c>
      <c r="F14" s="112">
        <v>211</v>
      </c>
      <c r="G14" s="112">
        <v>215</v>
      </c>
      <c r="H14" s="131" t="s">
        <v>57</v>
      </c>
      <c r="I14" s="1"/>
      <c r="J14" s="41"/>
    </row>
    <row r="15" spans="1:10" ht="15" customHeight="1" thickBot="1">
      <c r="A15" s="44"/>
      <c r="B15" s="17">
        <v>0.2</v>
      </c>
      <c r="C15" s="17">
        <v>0.55000000000000004</v>
      </c>
      <c r="D15" s="17">
        <v>0.25</v>
      </c>
      <c r="E15" s="113"/>
      <c r="F15" s="113">
        <v>1</v>
      </c>
      <c r="G15" s="113">
        <v>1</v>
      </c>
      <c r="H15" s="6"/>
      <c r="I15" s="439">
        <v>0.13</v>
      </c>
      <c r="J15" s="45"/>
    </row>
    <row r="16" spans="1:10" ht="13.5" customHeight="1" thickTop="1">
      <c r="A16" s="46" t="s">
        <v>11</v>
      </c>
      <c r="B16" s="10"/>
      <c r="C16" s="10"/>
      <c r="D16" s="10"/>
      <c r="E16" s="119"/>
      <c r="F16" s="4"/>
      <c r="G16" s="4"/>
      <c r="H16" s="7"/>
      <c r="I16" s="2"/>
      <c r="J16" s="47"/>
    </row>
    <row r="17" spans="1:10" ht="6" customHeight="1">
      <c r="A17" s="48" t="s">
        <v>2</v>
      </c>
      <c r="B17" s="9"/>
      <c r="C17" s="9"/>
      <c r="D17" s="9" t="s">
        <v>2</v>
      </c>
      <c r="E17" s="114"/>
      <c r="F17" s="5" t="s">
        <v>2</v>
      </c>
      <c r="G17" s="5" t="s">
        <v>2</v>
      </c>
      <c r="H17" s="8" t="s">
        <v>2</v>
      </c>
      <c r="I17" s="3" t="s">
        <v>2</v>
      </c>
      <c r="J17" s="49" t="s">
        <v>2</v>
      </c>
    </row>
    <row r="18" spans="1:10" ht="16.149999999999999" customHeight="1">
      <c r="A18" s="48"/>
      <c r="B18" s="9"/>
      <c r="C18" s="9"/>
      <c r="D18" s="9"/>
      <c r="E18" s="114"/>
      <c r="F18" s="116"/>
      <c r="G18" s="116"/>
      <c r="H18" s="8"/>
      <c r="I18" s="3"/>
      <c r="J18" s="49"/>
    </row>
    <row r="19" spans="1:10" ht="15" customHeight="1">
      <c r="A19" s="107" t="s">
        <v>396</v>
      </c>
      <c r="B19" s="331"/>
      <c r="C19" s="331"/>
      <c r="D19" s="332"/>
      <c r="E19" s="411">
        <f>SUM(B19:D19)</f>
        <v>0</v>
      </c>
      <c r="F19" s="332" t="s">
        <v>163</v>
      </c>
      <c r="G19" s="332" t="s">
        <v>163</v>
      </c>
      <c r="H19" s="410">
        <f>SUM(E19:G19)</f>
        <v>0</v>
      </c>
      <c r="I19" s="333">
        <f>I15*(H19)</f>
        <v>0</v>
      </c>
      <c r="J19" s="334">
        <f>+H19+I19</f>
        <v>0</v>
      </c>
    </row>
    <row r="20" spans="1:10" ht="15" customHeight="1">
      <c r="A20" s="107" t="s">
        <v>397</v>
      </c>
      <c r="B20" s="331"/>
      <c r="C20" s="331"/>
      <c r="D20" s="332"/>
      <c r="E20" s="411">
        <f>SUM(B20:D20)</f>
        <v>0</v>
      </c>
      <c r="F20" s="332" t="s">
        <v>163</v>
      </c>
      <c r="G20" s="332" t="s">
        <v>163</v>
      </c>
      <c r="H20" s="410">
        <f>SUM(E20:G20)</f>
        <v>0</v>
      </c>
      <c r="I20" s="333">
        <f>I15*(H20)</f>
        <v>0</v>
      </c>
      <c r="J20" s="334">
        <f>+H20+I20</f>
        <v>0</v>
      </c>
    </row>
    <row r="21" spans="1:10" ht="15" customHeight="1">
      <c r="A21" s="873" t="s">
        <v>398</v>
      </c>
      <c r="B21" s="874"/>
      <c r="C21" s="874"/>
      <c r="D21" s="874"/>
      <c r="E21" s="874"/>
      <c r="F21" s="874"/>
      <c r="G21" s="874"/>
      <c r="H21" s="874"/>
      <c r="I21" s="874"/>
      <c r="J21" s="875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>
        <v>110</v>
      </c>
      <c r="B23" s="331">
        <f>E23*B15</f>
        <v>0</v>
      </c>
      <c r="C23" s="331">
        <f>E23*C15</f>
        <v>0</v>
      </c>
      <c r="D23" s="332">
        <f>E23*D15</f>
        <v>0</v>
      </c>
      <c r="E23" s="411"/>
      <c r="F23" s="332" t="s">
        <v>163</v>
      </c>
      <c r="G23" s="332" t="s">
        <v>163</v>
      </c>
      <c r="H23" s="410">
        <f>SUM(E23:G23)</f>
        <v>0</v>
      </c>
      <c r="I23" s="333">
        <f>I15*(H23)</f>
        <v>0</v>
      </c>
      <c r="J23" s="334">
        <f>+H23+I23</f>
        <v>0</v>
      </c>
    </row>
    <row r="24" spans="1:10" ht="15" customHeight="1">
      <c r="A24" s="107"/>
      <c r="B24" s="331"/>
      <c r="C24" s="331"/>
      <c r="D24" s="332"/>
      <c r="E24" s="411"/>
      <c r="F24" s="332"/>
      <c r="G24" s="332"/>
      <c r="H24" s="410"/>
      <c r="I24" s="333"/>
      <c r="J24" s="334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/>
      <c r="B26" s="331"/>
      <c r="C26" s="331"/>
      <c r="D26" s="332"/>
      <c r="E26" s="411"/>
      <c r="F26" s="332"/>
      <c r="G26" s="332"/>
      <c r="H26" s="410"/>
      <c r="I26" s="333"/>
      <c r="J26" s="334"/>
    </row>
    <row r="27" spans="1:10" ht="15" customHeight="1">
      <c r="A27" s="107">
        <v>120</v>
      </c>
      <c r="B27" s="331">
        <f>E27*B$15</f>
        <v>0</v>
      </c>
      <c r="C27" s="331">
        <f>E27*C$15</f>
        <v>0</v>
      </c>
      <c r="D27" s="332">
        <f>E27*D$15</f>
        <v>0</v>
      </c>
      <c r="E27" s="411"/>
      <c r="F27" s="332" t="s">
        <v>163</v>
      </c>
      <c r="G27" s="332" t="s">
        <v>163</v>
      </c>
      <c r="H27" s="410">
        <f>SUM(E27:G27)</f>
        <v>0</v>
      </c>
      <c r="I27" s="333">
        <f>I15*(H27)</f>
        <v>0</v>
      </c>
      <c r="J27" s="334">
        <f>+H27+I27</f>
        <v>0</v>
      </c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/>
      <c r="B29" s="331"/>
      <c r="C29" s="331"/>
      <c r="D29" s="332"/>
      <c r="E29" s="411"/>
      <c r="F29" s="332"/>
      <c r="G29" s="332"/>
      <c r="H29" s="410"/>
      <c r="I29" s="333"/>
      <c r="J29" s="334"/>
    </row>
    <row r="30" spans="1:10" ht="15" customHeight="1">
      <c r="A30" s="107"/>
      <c r="B30" s="331"/>
      <c r="C30" s="331"/>
      <c r="D30" s="332"/>
      <c r="E30" s="411"/>
      <c r="F30" s="332"/>
      <c r="G30" s="332"/>
      <c r="H30" s="410"/>
      <c r="I30" s="333"/>
      <c r="J30" s="334"/>
    </row>
    <row r="31" spans="1:10" ht="15" customHeight="1">
      <c r="A31" s="107">
        <v>130</v>
      </c>
      <c r="B31" s="331">
        <f>E31*B$15</f>
        <v>0</v>
      </c>
      <c r="C31" s="331">
        <f>E31*C$15</f>
        <v>0</v>
      </c>
      <c r="D31" s="332">
        <f>E31*D$15</f>
        <v>0</v>
      </c>
      <c r="E31" s="411"/>
      <c r="F31" s="332" t="s">
        <v>163</v>
      </c>
      <c r="G31" s="332" t="s">
        <v>163</v>
      </c>
      <c r="H31" s="410">
        <f>SUM(E31:G31)</f>
        <v>0</v>
      </c>
      <c r="I31" s="333">
        <f>I15*(H31)</f>
        <v>0</v>
      </c>
      <c r="J31" s="334">
        <f>+H31+I31</f>
        <v>0</v>
      </c>
    </row>
    <row r="32" spans="1:10" ht="15" customHeight="1">
      <c r="A32" s="107"/>
      <c r="B32" s="331"/>
      <c r="C32" s="331"/>
      <c r="D32" s="332"/>
      <c r="E32" s="411"/>
      <c r="F32" s="332"/>
      <c r="G32" s="332"/>
      <c r="H32" s="410"/>
      <c r="I32" s="333"/>
      <c r="J32" s="334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/>
      <c r="B34" s="331"/>
      <c r="C34" s="331"/>
      <c r="D34" s="332"/>
      <c r="E34" s="411"/>
      <c r="F34" s="332"/>
      <c r="G34" s="332"/>
      <c r="H34" s="410"/>
      <c r="I34" s="333"/>
      <c r="J34" s="334"/>
    </row>
    <row r="35" spans="1:10" ht="15" customHeight="1">
      <c r="A35" s="107">
        <v>140</v>
      </c>
      <c r="B35" s="331">
        <f>E35*B$15</f>
        <v>0</v>
      </c>
      <c r="C35" s="331">
        <f>E35*C$15</f>
        <v>0</v>
      </c>
      <c r="D35" s="332">
        <f>E35*D$15</f>
        <v>0</v>
      </c>
      <c r="E35" s="411"/>
      <c r="F35" s="332" t="s">
        <v>163</v>
      </c>
      <c r="G35" s="332" t="s">
        <v>163</v>
      </c>
      <c r="H35" s="410">
        <f>SUM(E35:G35)</f>
        <v>0</v>
      </c>
      <c r="I35" s="333">
        <f>I15*(H35)</f>
        <v>0</v>
      </c>
      <c r="J35" s="334">
        <f>+H35+I35</f>
        <v>0</v>
      </c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/>
      <c r="B37" s="331"/>
      <c r="C37" s="331"/>
      <c r="D37" s="332"/>
      <c r="E37" s="411"/>
      <c r="F37" s="332"/>
      <c r="G37" s="332"/>
      <c r="H37" s="410"/>
      <c r="I37" s="333"/>
      <c r="J37" s="334"/>
    </row>
    <row r="38" spans="1:10" ht="15" customHeight="1">
      <c r="A38" s="107"/>
      <c r="B38" s="331"/>
      <c r="C38" s="331"/>
      <c r="D38" s="332"/>
      <c r="E38" s="411"/>
      <c r="F38" s="332"/>
      <c r="G38" s="332"/>
      <c r="H38" s="410"/>
      <c r="I38" s="333"/>
      <c r="J38" s="334"/>
    </row>
    <row r="39" spans="1:10" ht="15" customHeight="1">
      <c r="A39" s="107" t="s">
        <v>214</v>
      </c>
      <c r="B39" s="331">
        <f>E39*B$15</f>
        <v>0</v>
      </c>
      <c r="C39" s="331">
        <f>E39*C$15</f>
        <v>0</v>
      </c>
      <c r="D39" s="332">
        <f>E39*D$15</f>
        <v>0</v>
      </c>
      <c r="E39" s="411"/>
      <c r="F39" s="332" t="s">
        <v>163</v>
      </c>
      <c r="G39" s="332" t="s">
        <v>163</v>
      </c>
      <c r="H39" s="410">
        <f>SUM(E39:G39)</f>
        <v>0</v>
      </c>
      <c r="I39" s="333">
        <f>I15*(H39)</f>
        <v>0</v>
      </c>
      <c r="J39" s="334">
        <f>+H39+I39</f>
        <v>0</v>
      </c>
    </row>
    <row r="40" spans="1:10" ht="15" customHeight="1">
      <c r="A40" s="107"/>
      <c r="B40" s="331"/>
      <c r="C40" s="331"/>
      <c r="D40" s="332"/>
      <c r="E40" s="411"/>
      <c r="F40" s="332"/>
      <c r="G40" s="332"/>
      <c r="H40" s="410"/>
      <c r="I40" s="333"/>
      <c r="J40" s="334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/>
      <c r="B42" s="331"/>
      <c r="C42" s="331"/>
      <c r="D42" s="332"/>
      <c r="E42" s="411"/>
      <c r="F42" s="438"/>
      <c r="G42" s="438"/>
      <c r="H42" s="410"/>
      <c r="I42" s="333"/>
      <c r="J42" s="334"/>
    </row>
    <row r="43" spans="1:10" ht="15" customHeight="1">
      <c r="A43" s="107">
        <v>170</v>
      </c>
      <c r="B43" s="331">
        <f>E43*B$15</f>
        <v>0</v>
      </c>
      <c r="C43" s="331">
        <f>E43*C$15</f>
        <v>0</v>
      </c>
      <c r="D43" s="332">
        <f>E43*D$15</f>
        <v>0</v>
      </c>
      <c r="E43" s="411"/>
      <c r="F43" s="332" t="s">
        <v>163</v>
      </c>
      <c r="G43" s="332" t="s">
        <v>163</v>
      </c>
      <c r="H43" s="410">
        <f>SUM(E43:G43)</f>
        <v>0</v>
      </c>
      <c r="I43" s="333">
        <f>I15*(H43)</f>
        <v>0</v>
      </c>
      <c r="J43" s="334">
        <f>+H43+I43</f>
        <v>0</v>
      </c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226"/>
      <c r="C47" s="226"/>
      <c r="D47" s="227"/>
      <c r="E47" s="228"/>
      <c r="F47" s="227"/>
      <c r="G47" s="227"/>
      <c r="H47" s="230"/>
      <c r="I47" s="231"/>
      <c r="J47" s="232"/>
    </row>
    <row r="48" spans="1:10" ht="15" customHeight="1">
      <c r="A48" s="107"/>
      <c r="B48" s="226"/>
      <c r="C48" s="226"/>
      <c r="D48" s="227"/>
      <c r="E48" s="228"/>
      <c r="F48" s="227"/>
      <c r="G48" s="227"/>
      <c r="H48" s="230"/>
      <c r="I48" s="231"/>
      <c r="J48" s="232"/>
    </row>
    <row r="49" spans="1:10" ht="15" customHeight="1">
      <c r="A49" s="107"/>
      <c r="B49" s="226"/>
      <c r="C49" s="226"/>
      <c r="D49" s="227"/>
      <c r="E49" s="228"/>
      <c r="F49" s="229"/>
      <c r="G49" s="229"/>
      <c r="H49" s="230"/>
      <c r="I49" s="231"/>
      <c r="J49" s="232"/>
    </row>
    <row r="50" spans="1:10" ht="15" customHeight="1">
      <c r="A50" s="107"/>
      <c r="B50" s="226"/>
      <c r="C50" s="226"/>
      <c r="D50" s="227"/>
      <c r="E50" s="228"/>
      <c r="F50" s="229"/>
      <c r="G50" s="229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9"/>
      <c r="G51" s="229"/>
      <c r="H51" s="103"/>
      <c r="I51" s="104"/>
      <c r="J51" s="105"/>
    </row>
    <row r="52" spans="1:10" ht="15" customHeight="1">
      <c r="A52" s="107"/>
      <c r="B52" s="226"/>
      <c r="C52" s="226"/>
      <c r="D52" s="227"/>
      <c r="E52" s="228"/>
      <c r="F52" s="229"/>
      <c r="G52" s="229"/>
      <c r="H52" s="346"/>
      <c r="I52" s="333"/>
      <c r="J52" s="334"/>
    </row>
    <row r="53" spans="1:10" ht="15" customHeight="1">
      <c r="A53" s="107"/>
      <c r="B53" s="226"/>
      <c r="C53" s="226"/>
      <c r="D53" s="227"/>
      <c r="E53" s="228"/>
      <c r="F53" s="229"/>
      <c r="G53" s="229"/>
      <c r="H53" s="230"/>
      <c r="I53" s="430"/>
      <c r="J53" s="232"/>
    </row>
    <row r="54" spans="1:10" ht="15" customHeight="1">
      <c r="A54" s="107"/>
      <c r="B54" s="226"/>
      <c r="C54" s="226"/>
      <c r="D54" s="227"/>
      <c r="E54" s="228"/>
      <c r="F54" s="229"/>
      <c r="G54" s="229"/>
      <c r="H54" s="103"/>
      <c r="I54" s="430"/>
      <c r="J54" s="232"/>
    </row>
    <row r="55" spans="1:10" ht="15" customHeight="1">
      <c r="A55" s="107"/>
      <c r="B55" s="226"/>
      <c r="C55" s="226"/>
      <c r="D55" s="227"/>
      <c r="E55" s="228"/>
      <c r="F55" s="229"/>
      <c r="G55" s="229"/>
      <c r="H55" s="346"/>
      <c r="I55" s="430"/>
      <c r="J55" s="232"/>
    </row>
    <row r="56" spans="1:10" ht="15" customHeight="1" thickBot="1">
      <c r="A56" s="281"/>
      <c r="B56" s="136"/>
      <c r="C56" s="136"/>
      <c r="D56" s="426"/>
      <c r="E56" s="137"/>
      <c r="F56" s="427"/>
      <c r="G56" s="428"/>
      <c r="H56" s="440"/>
      <c r="I56" s="430"/>
      <c r="J56" s="232"/>
    </row>
    <row r="57" spans="1:10" ht="33.75" customHeight="1" thickTop="1" thickBot="1">
      <c r="A57" s="432"/>
      <c r="B57" s="434" t="s">
        <v>196</v>
      </c>
      <c r="C57" s="870" t="s">
        <v>212</v>
      </c>
      <c r="D57" s="871"/>
      <c r="E57" s="871"/>
      <c r="F57" s="871"/>
      <c r="G57" s="871"/>
      <c r="H57" s="872"/>
      <c r="I57" s="433"/>
      <c r="J57" s="431"/>
    </row>
    <row r="58" spans="1:10" ht="16.5" thickTop="1">
      <c r="A58" s="88"/>
      <c r="B58" s="81"/>
      <c r="C58" s="81"/>
      <c r="D58" s="81"/>
      <c r="E58" s="81"/>
      <c r="F58" s="82"/>
      <c r="G58" s="82"/>
      <c r="H58" s="82"/>
      <c r="I58" s="82"/>
      <c r="J58" s="89"/>
    </row>
    <row r="59" spans="1:10" ht="18.75">
      <c r="A59" s="77"/>
      <c r="B59" s="78"/>
      <c r="C59" s="18"/>
      <c r="D59" s="18"/>
      <c r="E59" s="18"/>
      <c r="F59" s="79"/>
      <c r="G59" s="79"/>
      <c r="H59" s="80"/>
      <c r="I59" s="75"/>
      <c r="J59" s="76"/>
    </row>
    <row r="60" spans="1:10" ht="15" customHeight="1">
      <c r="A60" s="51" t="s">
        <v>2</v>
      </c>
      <c r="B60" s="78"/>
      <c r="C60" s="18"/>
      <c r="D60" s="18"/>
      <c r="E60" s="18"/>
      <c r="F60" s="79"/>
      <c r="G60" s="79"/>
      <c r="H60" s="80"/>
      <c r="I60" s="79" t="s">
        <v>2</v>
      </c>
      <c r="J60" s="50"/>
    </row>
    <row r="61" spans="1:10" ht="15" customHeight="1" thickBot="1">
      <c r="A61" s="51" t="s">
        <v>2</v>
      </c>
      <c r="B61" s="868"/>
      <c r="C61" s="868"/>
      <c r="D61" s="868"/>
      <c r="E61" s="868"/>
      <c r="F61" s="868"/>
      <c r="G61" s="686"/>
      <c r="H61" s="106"/>
      <c r="I61" s="104"/>
      <c r="J61" s="105"/>
    </row>
    <row r="62" spans="1:10" ht="12" customHeight="1" thickTop="1">
      <c r="A62" s="53" t="s">
        <v>12</v>
      </c>
      <c r="B62" s="869"/>
      <c r="C62" s="869"/>
      <c r="D62" s="869"/>
      <c r="E62" s="869"/>
      <c r="F62" s="869"/>
      <c r="G62" s="687"/>
      <c r="H62" s="85"/>
      <c r="I62" s="54" t="s">
        <v>2</v>
      </c>
      <c r="J62" s="55" t="s">
        <v>2</v>
      </c>
    </row>
    <row r="63" spans="1:10" ht="15.75" customHeight="1">
      <c r="A63" s="56" t="s">
        <v>495</v>
      </c>
      <c r="B63" s="86"/>
      <c r="C63" s="86"/>
      <c r="D63" s="86"/>
      <c r="E63" s="86"/>
      <c r="F63" s="86"/>
      <c r="G63" s="86"/>
      <c r="H63" s="130"/>
      <c r="I63" s="104">
        <f>0.13*(H63)</f>
        <v>0</v>
      </c>
      <c r="J63" s="105">
        <f>H63+I63</f>
        <v>0</v>
      </c>
    </row>
    <row r="64" spans="1:10" ht="12" customHeight="1" thickBot="1">
      <c r="A64" s="87" t="s">
        <v>12</v>
      </c>
      <c r="B64" s="864"/>
      <c r="C64" s="864"/>
      <c r="D64" s="864"/>
      <c r="E64" s="864"/>
      <c r="F64" s="864"/>
      <c r="G64" s="685"/>
      <c r="H64" s="83"/>
      <c r="I64" s="60" t="s">
        <v>2</v>
      </c>
      <c r="J64" s="61" t="s">
        <v>2</v>
      </c>
    </row>
    <row r="65" spans="1:11" ht="12" customHeight="1" thickTop="1">
      <c r="A65" s="90"/>
      <c r="B65" s="91"/>
      <c r="C65" s="91"/>
      <c r="D65" s="91"/>
      <c r="E65" s="91"/>
      <c r="F65" s="91"/>
      <c r="G65" s="91"/>
      <c r="H65" s="91"/>
      <c r="I65" s="91"/>
      <c r="J65" s="96"/>
      <c r="K65" s="109"/>
    </row>
    <row r="66" spans="1:11" ht="12" customHeight="1">
      <c r="A66" s="97"/>
      <c r="B66" s="92" t="s">
        <v>20</v>
      </c>
      <c r="C66" s="93"/>
      <c r="D66" s="93"/>
      <c r="E66" s="93"/>
      <c r="F66" s="93"/>
      <c r="G66" s="93"/>
      <c r="H66" s="93"/>
      <c r="I66" s="93"/>
      <c r="J66" s="98"/>
      <c r="K66" s="110"/>
    </row>
    <row r="67" spans="1:11" ht="12" customHeight="1">
      <c r="A67" s="97"/>
      <c r="B67" s="93"/>
      <c r="C67" s="93"/>
      <c r="D67" s="93"/>
      <c r="E67" s="93"/>
      <c r="F67" s="93"/>
      <c r="G67" s="93"/>
      <c r="H67" s="93"/>
      <c r="I67" s="93"/>
      <c r="J67" s="98"/>
      <c r="K67" s="110"/>
    </row>
    <row r="68" spans="1:11" ht="12" customHeight="1">
      <c r="A68" s="97" t="s">
        <v>29</v>
      </c>
      <c r="B68" s="93"/>
      <c r="C68" s="93"/>
      <c r="D68" s="92"/>
      <c r="E68" s="92"/>
      <c r="F68" s="92"/>
      <c r="G68" s="92"/>
      <c r="H68" s="92"/>
      <c r="I68" s="92"/>
      <c r="J68" s="99"/>
      <c r="K68" s="110"/>
    </row>
    <row r="69" spans="1:11" ht="12" customHeight="1">
      <c r="A69" s="97" t="s">
        <v>30</v>
      </c>
      <c r="B69" s="93"/>
      <c r="C69" s="93"/>
      <c r="D69" s="93"/>
      <c r="E69" s="93"/>
      <c r="F69" s="93"/>
      <c r="G69" s="93"/>
      <c r="H69" s="93"/>
      <c r="I69" s="93"/>
      <c r="J69" s="98"/>
      <c r="K69" s="110"/>
    </row>
    <row r="70" spans="1:11" ht="12" customHeight="1">
      <c r="A70" s="110" t="s">
        <v>31</v>
      </c>
      <c r="B70" s="94"/>
      <c r="C70" s="95"/>
      <c r="D70" s="95"/>
      <c r="E70" s="95"/>
      <c r="F70" s="95"/>
      <c r="G70" s="95"/>
      <c r="H70" s="93"/>
      <c r="I70" s="93"/>
      <c r="J70" s="98"/>
      <c r="K70" s="110"/>
    </row>
    <row r="71" spans="1:11" ht="12" customHeight="1">
      <c r="A71" s="100" t="s">
        <v>32</v>
      </c>
      <c r="B71" s="93"/>
      <c r="C71" s="93"/>
      <c r="D71" s="93"/>
      <c r="E71" s="93"/>
      <c r="F71" s="93"/>
      <c r="G71" s="93"/>
      <c r="H71" s="93"/>
      <c r="I71" s="93"/>
      <c r="J71" s="98"/>
      <c r="K71" s="100"/>
    </row>
    <row r="72" spans="1:11" ht="12" customHeight="1">
      <c r="A72" s="100" t="s">
        <v>33</v>
      </c>
      <c r="B72" s="93"/>
      <c r="C72" s="93"/>
      <c r="D72" s="95"/>
      <c r="E72" s="95"/>
      <c r="F72" s="95"/>
      <c r="G72" s="95"/>
      <c r="H72" s="95"/>
      <c r="I72" s="95"/>
      <c r="J72" s="101"/>
      <c r="K72" s="110"/>
    </row>
    <row r="73" spans="1:11" ht="12" customHeight="1">
      <c r="A73" s="97" t="s">
        <v>34</v>
      </c>
      <c r="B73" s="93"/>
      <c r="C73" s="93"/>
      <c r="D73" s="93"/>
      <c r="E73" s="93"/>
      <c r="F73" s="93"/>
      <c r="G73" s="93"/>
      <c r="H73" s="412" t="s">
        <v>429</v>
      </c>
      <c r="I73" s="413"/>
      <c r="J73" s="347"/>
      <c r="K73" s="110"/>
    </row>
    <row r="74" spans="1:11" ht="12" customHeight="1">
      <c r="A74" s="97" t="s">
        <v>35</v>
      </c>
      <c r="B74" s="93"/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 t="s">
        <v>36</v>
      </c>
      <c r="B75" s="93"/>
      <c r="C75" s="93"/>
      <c r="D75" s="93"/>
      <c r="E75" s="93"/>
      <c r="F75" s="93"/>
      <c r="G75" s="93"/>
      <c r="H75" s="412" t="s">
        <v>156</v>
      </c>
      <c r="I75" s="413"/>
      <c r="J75" s="347"/>
      <c r="K75" s="110"/>
    </row>
    <row r="76" spans="1:11" ht="12" customHeight="1">
      <c r="A76" s="100" t="s">
        <v>37</v>
      </c>
      <c r="B76" s="93"/>
      <c r="C76" s="93"/>
      <c r="D76" s="93"/>
      <c r="E76" s="93"/>
      <c r="F76" s="93"/>
      <c r="G76" s="93"/>
      <c r="H76" s="93"/>
      <c r="I76" s="93"/>
      <c r="J76" s="98"/>
      <c r="K76" s="111"/>
    </row>
    <row r="77" spans="1:11" ht="12" customHeight="1">
      <c r="A77" s="62"/>
      <c r="B77" s="57"/>
      <c r="C77" s="57"/>
      <c r="D77" s="57"/>
      <c r="E77" s="57"/>
      <c r="F77" s="58"/>
      <c r="G77" s="58"/>
      <c r="H77" s="58"/>
      <c r="I77" s="58"/>
      <c r="J77" s="59"/>
    </row>
    <row r="78" spans="1:11" ht="15" customHeight="1">
      <c r="A78" s="63" t="s">
        <v>19</v>
      </c>
      <c r="B78" s="21"/>
      <c r="C78" s="64">
        <v>30</v>
      </c>
      <c r="D78" s="21" t="s">
        <v>13</v>
      </c>
      <c r="E78" s="21"/>
      <c r="F78" s="24" t="s">
        <v>14</v>
      </c>
      <c r="G78" s="24"/>
      <c r="H78" s="24"/>
      <c r="I78" s="65"/>
      <c r="J78" s="66"/>
    </row>
    <row r="79" spans="1:11" ht="12" customHeight="1" thickBot="1">
      <c r="A79" s="67"/>
      <c r="B79" s="68"/>
      <c r="C79" s="68"/>
      <c r="D79" s="68"/>
      <c r="E79" s="68"/>
      <c r="F79" s="69"/>
      <c r="G79" s="69"/>
      <c r="H79" s="69"/>
      <c r="I79" s="69"/>
      <c r="J79" s="70"/>
    </row>
    <row r="80" spans="1:11" ht="15.75" thickTop="1"/>
  </sheetData>
  <mergeCells count="7">
    <mergeCell ref="B64:F64"/>
    <mergeCell ref="D2:E2"/>
    <mergeCell ref="I2:J2"/>
    <mergeCell ref="A21:J21"/>
    <mergeCell ref="C57:H57"/>
    <mergeCell ref="B61:F61"/>
    <mergeCell ref="B62:F62"/>
  </mergeCells>
  <printOptions horizontalCentered="1"/>
  <pageMargins left="0" right="0" top="0.51181102362204722" bottom="0" header="0.51181102362204722" footer="0.51181102362204722"/>
  <pageSetup paperSize="5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K88"/>
  <sheetViews>
    <sheetView defaultGridColor="0" view="pageBreakPreview" colorId="22" zoomScaleNormal="100" zoomScaleSheetLayoutView="100" workbookViewId="0">
      <selection activeCell="H82" sqref="H82"/>
    </sheetView>
  </sheetViews>
  <sheetFormatPr defaultColWidth="9.77734375" defaultRowHeight="15"/>
  <cols>
    <col min="1" max="1" width="14.77734375" customWidth="1"/>
    <col min="2" max="5" width="10.77734375" style="351" customWidth="1"/>
    <col min="6" max="7" width="10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5" t="s">
        <v>38</v>
      </c>
      <c r="E2" s="865"/>
      <c r="F2" s="23"/>
      <c r="G2" s="23"/>
      <c r="H2" s="352" t="s">
        <v>0</v>
      </c>
      <c r="I2" s="866">
        <f>'100 Series - RL'!I2:J2</f>
        <v>43922</v>
      </c>
      <c r="J2" s="867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394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395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>
        <f>'100 Series - RL'!B7</f>
        <v>0</v>
      </c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tr">
        <f>'100 Series - RL'!H9</f>
        <v>April 1, 2020 to March 31, 2021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20.25" customHeight="1" thickTop="1" thickBot="1">
      <c r="A11" s="876" t="s">
        <v>206</v>
      </c>
      <c r="B11" s="877"/>
      <c r="C11" s="877"/>
      <c r="D11" s="877"/>
      <c r="E11" s="877"/>
      <c r="F11" s="877"/>
      <c r="G11" s="877"/>
      <c r="H11" s="877"/>
      <c r="I11" s="877"/>
      <c r="J11" s="878"/>
    </row>
    <row r="12" spans="1:10" ht="15" customHeight="1" thickTop="1" thickBot="1">
      <c r="A12" s="39"/>
      <c r="B12" s="121"/>
      <c r="C12" s="122"/>
      <c r="D12" s="122"/>
      <c r="E12" s="123"/>
      <c r="F12" s="123"/>
      <c r="G12" s="123"/>
      <c r="H12" s="120"/>
      <c r="I12" s="132" t="s">
        <v>28</v>
      </c>
      <c r="J12" s="133" t="s">
        <v>8</v>
      </c>
    </row>
    <row r="13" spans="1:10" ht="12" customHeight="1" thickTop="1">
      <c r="A13" s="40" t="s">
        <v>9</v>
      </c>
      <c r="B13" s="11"/>
      <c r="C13" s="12"/>
      <c r="D13" s="12"/>
      <c r="E13" s="117" t="s">
        <v>23</v>
      </c>
      <c r="F13" s="117" t="s">
        <v>21</v>
      </c>
      <c r="G13" s="117" t="s">
        <v>55</v>
      </c>
      <c r="H13" s="124" t="s">
        <v>25</v>
      </c>
      <c r="I13" s="126"/>
      <c r="J13" s="125"/>
    </row>
    <row r="14" spans="1:10" ht="12" customHeight="1">
      <c r="A14" s="42" t="s">
        <v>2</v>
      </c>
      <c r="B14" s="13" t="s">
        <v>18</v>
      </c>
      <c r="C14" s="14"/>
      <c r="D14" s="14"/>
      <c r="E14" s="14" t="s">
        <v>18</v>
      </c>
      <c r="F14" s="118" t="s">
        <v>22</v>
      </c>
      <c r="G14" s="118" t="s">
        <v>56</v>
      </c>
      <c r="H14" s="131" t="s">
        <v>18</v>
      </c>
      <c r="I14" s="1"/>
      <c r="J14" s="41"/>
    </row>
    <row r="15" spans="1:10" ht="12" customHeight="1">
      <c r="A15" s="43" t="s">
        <v>10</v>
      </c>
      <c r="B15" s="15">
        <v>680</v>
      </c>
      <c r="C15" s="16"/>
      <c r="D15" s="16"/>
      <c r="E15" s="118" t="s">
        <v>50</v>
      </c>
      <c r="F15" s="112">
        <v>211</v>
      </c>
      <c r="G15" s="112">
        <v>215</v>
      </c>
      <c r="H15" s="131" t="s">
        <v>57</v>
      </c>
      <c r="I15" s="1"/>
      <c r="J15" s="41"/>
    </row>
    <row r="16" spans="1:10" ht="15" customHeight="1" thickBot="1">
      <c r="A16" s="44"/>
      <c r="B16" s="17">
        <v>1</v>
      </c>
      <c r="C16" s="17"/>
      <c r="D16" s="17"/>
      <c r="E16" s="113"/>
      <c r="F16" s="113">
        <v>1</v>
      </c>
      <c r="G16" s="113">
        <v>1</v>
      </c>
      <c r="H16" s="6"/>
      <c r="I16" s="439">
        <v>0.13</v>
      </c>
      <c r="J16" s="45"/>
    </row>
    <row r="17" spans="1:10" ht="13.5" customHeight="1" thickTop="1">
      <c r="A17" s="46" t="s">
        <v>11</v>
      </c>
      <c r="B17" s="10"/>
      <c r="C17" s="10"/>
      <c r="D17" s="10"/>
      <c r="E17" s="119"/>
      <c r="F17" s="4"/>
      <c r="G17" s="4"/>
      <c r="H17" s="7"/>
      <c r="I17" s="2"/>
      <c r="J17" s="47"/>
    </row>
    <row r="18" spans="1:10" ht="6" customHeight="1">
      <c r="A18" s="48" t="s">
        <v>2</v>
      </c>
      <c r="B18" s="9"/>
      <c r="C18" s="9"/>
      <c r="D18" s="9"/>
      <c r="E18" s="114"/>
      <c r="F18" s="5" t="s">
        <v>2</v>
      </c>
      <c r="G18" s="5" t="s">
        <v>2</v>
      </c>
      <c r="H18" s="8" t="s">
        <v>2</v>
      </c>
      <c r="I18" s="3" t="s">
        <v>2</v>
      </c>
      <c r="J18" s="49" t="s">
        <v>2</v>
      </c>
    </row>
    <row r="19" spans="1:10" ht="16.149999999999999" customHeight="1">
      <c r="A19" s="48"/>
      <c r="B19" s="9"/>
      <c r="C19" s="9"/>
      <c r="D19" s="9"/>
      <c r="E19" s="114"/>
      <c r="F19" s="116"/>
      <c r="G19" s="116"/>
      <c r="H19" s="8"/>
      <c r="I19" s="3"/>
      <c r="J19" s="49"/>
    </row>
    <row r="20" spans="1:10" ht="15" customHeight="1">
      <c r="A20" s="107" t="s">
        <v>401</v>
      </c>
      <c r="B20" s="331"/>
      <c r="C20" s="331"/>
      <c r="D20" s="332"/>
      <c r="E20" s="411">
        <f>B20</f>
        <v>0</v>
      </c>
      <c r="F20" s="332" t="s">
        <v>163</v>
      </c>
      <c r="G20" s="332" t="s">
        <v>163</v>
      </c>
      <c r="H20" s="410">
        <f>SUM(E20:G20)</f>
        <v>0</v>
      </c>
      <c r="I20" s="333">
        <f>I$16*(H20)</f>
        <v>0</v>
      </c>
      <c r="J20" s="334">
        <f>+H20+I20</f>
        <v>0</v>
      </c>
    </row>
    <row r="21" spans="1:10" ht="15" customHeight="1">
      <c r="A21" s="873" t="s">
        <v>402</v>
      </c>
      <c r="B21" s="874"/>
      <c r="C21" s="874"/>
      <c r="D21" s="874"/>
      <c r="E21" s="874"/>
      <c r="F21" s="874"/>
      <c r="G21" s="874"/>
      <c r="H21" s="874"/>
      <c r="I21" s="874"/>
      <c r="J21" s="875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 t="s">
        <v>207</v>
      </c>
      <c r="B23" s="331"/>
      <c r="C23" s="331"/>
      <c r="D23" s="332"/>
      <c r="E23" s="411">
        <f>B23</f>
        <v>0</v>
      </c>
      <c r="F23" s="332" t="s">
        <v>163</v>
      </c>
      <c r="G23" s="332" t="s">
        <v>163</v>
      </c>
      <c r="H23" s="410">
        <f>SUM(E23:G23)</f>
        <v>0</v>
      </c>
      <c r="I23" s="333">
        <f>I$16*(H23)</f>
        <v>0</v>
      </c>
      <c r="J23" s="334">
        <f>+H23+I23</f>
        <v>0</v>
      </c>
    </row>
    <row r="24" spans="1:10" ht="15" customHeight="1">
      <c r="A24" s="873" t="s">
        <v>405</v>
      </c>
      <c r="B24" s="874"/>
      <c r="C24" s="874"/>
      <c r="D24" s="874"/>
      <c r="E24" s="874"/>
      <c r="F24" s="874"/>
      <c r="G24" s="874"/>
      <c r="H24" s="874"/>
      <c r="I24" s="874"/>
      <c r="J24" s="875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 t="s">
        <v>208</v>
      </c>
      <c r="B26" s="331"/>
      <c r="C26" s="331"/>
      <c r="D26" s="332"/>
      <c r="E26" s="411">
        <f>B26</f>
        <v>0</v>
      </c>
      <c r="F26" s="332" t="s">
        <v>163</v>
      </c>
      <c r="G26" s="332" t="s">
        <v>163</v>
      </c>
      <c r="H26" s="410">
        <f>SUM(E26:G26)</f>
        <v>0</v>
      </c>
      <c r="I26" s="333">
        <f>I$16*(H26)</f>
        <v>0</v>
      </c>
      <c r="J26" s="334">
        <f>+H26+I26</f>
        <v>0</v>
      </c>
    </row>
    <row r="27" spans="1:10" ht="15" customHeight="1">
      <c r="A27" s="873" t="s">
        <v>405</v>
      </c>
      <c r="B27" s="874"/>
      <c r="C27" s="874"/>
      <c r="D27" s="874"/>
      <c r="E27" s="874"/>
      <c r="F27" s="874"/>
      <c r="G27" s="874"/>
      <c r="H27" s="874"/>
      <c r="I27" s="874"/>
      <c r="J27" s="875"/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 t="s">
        <v>403</v>
      </c>
      <c r="B29" s="331"/>
      <c r="C29" s="331"/>
      <c r="D29" s="332"/>
      <c r="E29" s="411">
        <f>B29</f>
        <v>0</v>
      </c>
      <c r="F29" s="332" t="s">
        <v>163</v>
      </c>
      <c r="G29" s="332" t="s">
        <v>163</v>
      </c>
      <c r="H29" s="410">
        <f>SUM(E29:G29)</f>
        <v>0</v>
      </c>
      <c r="I29" s="333">
        <f>I$16*(H29)</f>
        <v>0</v>
      </c>
      <c r="J29" s="334">
        <f>+H29+I29</f>
        <v>0</v>
      </c>
    </row>
    <row r="30" spans="1:10" ht="15" customHeight="1">
      <c r="A30" s="873" t="s">
        <v>398</v>
      </c>
      <c r="B30" s="874"/>
      <c r="C30" s="874"/>
      <c r="D30" s="874"/>
      <c r="E30" s="874"/>
      <c r="F30" s="874"/>
      <c r="G30" s="874"/>
      <c r="H30" s="874"/>
      <c r="I30" s="874"/>
      <c r="J30" s="875"/>
    </row>
    <row r="31" spans="1:10" ht="15" customHeight="1">
      <c r="A31" s="107" t="s">
        <v>404</v>
      </c>
      <c r="B31" s="331"/>
      <c r="C31" s="331"/>
      <c r="D31" s="332"/>
      <c r="E31" s="411">
        <f>B31</f>
        <v>0</v>
      </c>
      <c r="F31" s="332" t="s">
        <v>163</v>
      </c>
      <c r="G31" s="332" t="s">
        <v>163</v>
      </c>
      <c r="H31" s="410">
        <f>SUM(E31:G31)</f>
        <v>0</v>
      </c>
      <c r="I31" s="333">
        <f>I$16*(H31)</f>
        <v>0</v>
      </c>
      <c r="J31" s="334">
        <f>+H31+I31</f>
        <v>0</v>
      </c>
    </row>
    <row r="32" spans="1:10" ht="15" customHeight="1">
      <c r="A32" s="873" t="s">
        <v>402</v>
      </c>
      <c r="B32" s="874"/>
      <c r="C32" s="874"/>
      <c r="D32" s="874"/>
      <c r="E32" s="874"/>
      <c r="F32" s="874"/>
      <c r="G32" s="874"/>
      <c r="H32" s="874"/>
      <c r="I32" s="874"/>
      <c r="J32" s="875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 t="s">
        <v>209</v>
      </c>
      <c r="B34" s="331"/>
      <c r="C34" s="331"/>
      <c r="D34" s="332"/>
      <c r="E34" s="411">
        <f>B34</f>
        <v>0</v>
      </c>
      <c r="F34" s="332" t="s">
        <v>163</v>
      </c>
      <c r="G34" s="332" t="s">
        <v>163</v>
      </c>
      <c r="H34" s="410">
        <f>SUM(E34:G34)</f>
        <v>0</v>
      </c>
      <c r="I34" s="333">
        <f>I$16*(H34)</f>
        <v>0</v>
      </c>
      <c r="J34" s="334">
        <f>+H34+I34</f>
        <v>0</v>
      </c>
    </row>
    <row r="35" spans="1:10" ht="15" customHeight="1">
      <c r="A35" s="873" t="s">
        <v>405</v>
      </c>
      <c r="B35" s="874"/>
      <c r="C35" s="874"/>
      <c r="D35" s="874"/>
      <c r="E35" s="874"/>
      <c r="F35" s="874"/>
      <c r="G35" s="874"/>
      <c r="H35" s="874"/>
      <c r="I35" s="874"/>
      <c r="J35" s="875"/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 t="s">
        <v>210</v>
      </c>
      <c r="B37" s="331"/>
      <c r="C37" s="331"/>
      <c r="D37" s="332"/>
      <c r="E37" s="411">
        <f>B37</f>
        <v>0</v>
      </c>
      <c r="F37" s="332" t="s">
        <v>163</v>
      </c>
      <c r="G37" s="332" t="s">
        <v>163</v>
      </c>
      <c r="H37" s="410">
        <f>SUM(E37:G37)</f>
        <v>0</v>
      </c>
      <c r="I37" s="333">
        <f>I$16*(H37)</f>
        <v>0</v>
      </c>
      <c r="J37" s="334">
        <f>+H37+I37</f>
        <v>0</v>
      </c>
    </row>
    <row r="38" spans="1:10" ht="15" customHeight="1">
      <c r="A38" s="873" t="s">
        <v>398</v>
      </c>
      <c r="B38" s="874"/>
      <c r="C38" s="874"/>
      <c r="D38" s="874"/>
      <c r="E38" s="874"/>
      <c r="F38" s="874"/>
      <c r="G38" s="874"/>
      <c r="H38" s="874"/>
      <c r="I38" s="874"/>
      <c r="J38" s="875"/>
    </row>
    <row r="39" spans="1:10" ht="15" customHeight="1">
      <c r="A39" s="107" t="s">
        <v>406</v>
      </c>
      <c r="B39" s="331"/>
      <c r="C39" s="331"/>
      <c r="D39" s="332"/>
      <c r="E39" s="411">
        <f>B39</f>
        <v>0</v>
      </c>
      <c r="F39" s="332" t="s">
        <v>163</v>
      </c>
      <c r="G39" s="332" t="s">
        <v>163</v>
      </c>
      <c r="H39" s="410">
        <f>SUM(E39:G39)</f>
        <v>0</v>
      </c>
      <c r="I39" s="333">
        <f>I$16*(H39)</f>
        <v>0</v>
      </c>
      <c r="J39" s="334">
        <f>+H39+I39</f>
        <v>0</v>
      </c>
    </row>
    <row r="40" spans="1:10" ht="15" customHeight="1">
      <c r="A40" s="873" t="s">
        <v>407</v>
      </c>
      <c r="B40" s="874"/>
      <c r="C40" s="874"/>
      <c r="D40" s="874"/>
      <c r="E40" s="874"/>
      <c r="F40" s="874"/>
      <c r="G40" s="874"/>
      <c r="H40" s="874"/>
      <c r="I40" s="874"/>
      <c r="J40" s="875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 t="s">
        <v>211</v>
      </c>
      <c r="B42" s="331"/>
      <c r="C42" s="331"/>
      <c r="D42" s="332"/>
      <c r="E42" s="411">
        <f>B42</f>
        <v>0</v>
      </c>
      <c r="F42" s="332" t="s">
        <v>163</v>
      </c>
      <c r="G42" s="332" t="s">
        <v>163</v>
      </c>
      <c r="H42" s="410">
        <f>SUM(E42:G42)</f>
        <v>0</v>
      </c>
      <c r="I42" s="333">
        <f>I$16*(H42)</f>
        <v>0</v>
      </c>
      <c r="J42" s="334">
        <f>+H42+I42</f>
        <v>0</v>
      </c>
    </row>
    <row r="43" spans="1:10" ht="15" customHeight="1">
      <c r="A43" s="873" t="s">
        <v>398</v>
      </c>
      <c r="B43" s="874"/>
      <c r="C43" s="874"/>
      <c r="D43" s="874"/>
      <c r="E43" s="874"/>
      <c r="F43" s="874"/>
      <c r="G43" s="874"/>
      <c r="H43" s="874"/>
      <c r="I43" s="874"/>
      <c r="J43" s="875"/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331"/>
      <c r="C47" s="331"/>
      <c r="D47" s="332"/>
      <c r="E47" s="411"/>
      <c r="F47" s="332"/>
      <c r="G47" s="332"/>
      <c r="H47" s="410"/>
      <c r="I47" s="333"/>
      <c r="J47" s="334"/>
    </row>
    <row r="48" spans="1:10" ht="15" customHeight="1">
      <c r="A48" s="107"/>
      <c r="B48" s="331"/>
      <c r="C48" s="331"/>
      <c r="D48" s="332"/>
      <c r="E48" s="411"/>
      <c r="F48" s="332"/>
      <c r="G48" s="332"/>
      <c r="H48" s="410"/>
      <c r="I48" s="333"/>
      <c r="J48" s="334"/>
    </row>
    <row r="49" spans="1:10" ht="15" customHeight="1">
      <c r="A49" s="107"/>
      <c r="B49" s="331"/>
      <c r="C49" s="331"/>
      <c r="D49" s="332"/>
      <c r="E49" s="411"/>
      <c r="F49" s="332"/>
      <c r="G49" s="332"/>
      <c r="H49" s="410"/>
      <c r="I49" s="333"/>
      <c r="J49" s="232"/>
    </row>
    <row r="50" spans="1:10" ht="15" customHeight="1">
      <c r="A50" s="107"/>
      <c r="B50" s="226"/>
      <c r="C50" s="226"/>
      <c r="D50" s="227"/>
      <c r="E50" s="228"/>
      <c r="F50" s="227"/>
      <c r="G50" s="227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7"/>
      <c r="G51" s="227"/>
      <c r="H51" s="230"/>
      <c r="I51" s="231"/>
      <c r="J51" s="232"/>
    </row>
    <row r="52" spans="1:10" ht="15" customHeight="1">
      <c r="A52" s="107"/>
      <c r="B52" s="331"/>
      <c r="C52" s="331"/>
      <c r="D52" s="332"/>
      <c r="E52" s="411"/>
      <c r="F52" s="332"/>
      <c r="G52" s="332"/>
      <c r="H52" s="410"/>
      <c r="I52" s="333"/>
      <c r="J52" s="334"/>
    </row>
    <row r="53" spans="1:10" ht="15" customHeight="1">
      <c r="A53" s="107"/>
      <c r="B53" s="331"/>
      <c r="C53" s="331"/>
      <c r="D53" s="332"/>
      <c r="E53" s="411"/>
      <c r="F53" s="332"/>
      <c r="G53" s="332"/>
      <c r="H53" s="410"/>
      <c r="I53" s="333"/>
      <c r="J53" s="334"/>
    </row>
    <row r="54" spans="1:10" ht="15" customHeight="1">
      <c r="A54" s="107"/>
      <c r="B54" s="331"/>
      <c r="C54" s="331"/>
      <c r="D54" s="332"/>
      <c r="E54" s="411"/>
      <c r="F54" s="332"/>
      <c r="G54" s="332"/>
      <c r="H54" s="410"/>
      <c r="I54" s="333"/>
      <c r="J54" s="334"/>
    </row>
    <row r="55" spans="1:10" ht="15" customHeight="1">
      <c r="A55" s="107"/>
      <c r="B55" s="331"/>
      <c r="C55" s="331"/>
      <c r="D55" s="332"/>
      <c r="E55" s="411"/>
      <c r="F55" s="438"/>
      <c r="G55" s="438"/>
      <c r="H55" s="410"/>
      <c r="I55" s="333"/>
      <c r="J55" s="334"/>
    </row>
    <row r="56" spans="1:10" ht="15" customHeight="1">
      <c r="A56" s="107"/>
      <c r="B56" s="331"/>
      <c r="C56" s="331"/>
      <c r="D56" s="332"/>
      <c r="E56" s="411"/>
      <c r="F56" s="332"/>
      <c r="G56" s="332"/>
      <c r="H56" s="410"/>
      <c r="I56" s="333"/>
      <c r="J56" s="334"/>
    </row>
    <row r="57" spans="1:10" ht="15" customHeight="1">
      <c r="A57" s="107"/>
      <c r="B57" s="226"/>
      <c r="C57" s="226"/>
      <c r="D57" s="227"/>
      <c r="E57" s="228"/>
      <c r="F57" s="227"/>
      <c r="G57" s="227"/>
      <c r="H57" s="230"/>
      <c r="I57" s="231"/>
      <c r="J57" s="232"/>
    </row>
    <row r="58" spans="1:10" ht="15" customHeight="1">
      <c r="A58" s="107"/>
      <c r="B58" s="226"/>
      <c r="C58" s="226"/>
      <c r="D58" s="227"/>
      <c r="E58" s="228"/>
      <c r="F58" s="227"/>
      <c r="G58" s="227"/>
      <c r="H58" s="230"/>
      <c r="I58" s="231"/>
      <c r="J58" s="232"/>
    </row>
    <row r="59" spans="1:10" ht="15" customHeight="1">
      <c r="A59" s="107"/>
      <c r="B59" s="226"/>
      <c r="C59" s="226"/>
      <c r="D59" s="227"/>
      <c r="E59" s="228"/>
      <c r="F59" s="229"/>
      <c r="G59" s="229"/>
      <c r="H59" s="230"/>
      <c r="I59" s="231"/>
      <c r="J59" s="232"/>
    </row>
    <row r="60" spans="1:10" ht="15" customHeight="1">
      <c r="A60" s="107"/>
      <c r="B60" s="226"/>
      <c r="C60" s="226"/>
      <c r="D60" s="227"/>
      <c r="E60" s="228"/>
      <c r="F60" s="229"/>
      <c r="G60" s="229"/>
      <c r="H60" s="230"/>
      <c r="I60" s="231"/>
      <c r="J60" s="232"/>
    </row>
    <row r="61" spans="1:10" ht="15" customHeight="1">
      <c r="A61" s="281" t="s">
        <v>149</v>
      </c>
      <c r="B61" s="102"/>
      <c r="C61" s="282" t="s">
        <v>150</v>
      </c>
      <c r="D61" s="129"/>
      <c r="E61" s="130"/>
      <c r="F61" s="115"/>
      <c r="G61" s="115"/>
      <c r="H61" s="103"/>
      <c r="I61" s="104"/>
      <c r="J61" s="105"/>
    </row>
    <row r="62" spans="1:10" ht="15" customHeight="1">
      <c r="A62" s="281" t="s">
        <v>195</v>
      </c>
      <c r="B62" s="102"/>
      <c r="C62" s="282" t="s">
        <v>150</v>
      </c>
      <c r="D62" s="129"/>
      <c r="E62" s="130"/>
      <c r="F62" s="283"/>
      <c r="G62" s="116"/>
      <c r="H62" s="346"/>
      <c r="I62" s="333"/>
      <c r="J62" s="334"/>
    </row>
    <row r="63" spans="1:10" ht="15" customHeight="1">
      <c r="A63" s="281"/>
      <c r="B63" s="102"/>
      <c r="C63" s="102"/>
      <c r="D63" s="129"/>
      <c r="E63" s="130"/>
      <c r="F63" s="283"/>
      <c r="G63" s="116"/>
      <c r="H63" s="103"/>
      <c r="I63" s="231"/>
      <c r="J63" s="232"/>
    </row>
    <row r="64" spans="1:10" ht="15" customHeight="1" thickBot="1">
      <c r="A64" s="281"/>
      <c r="B64" s="136"/>
      <c r="C64" s="136"/>
      <c r="D64" s="426"/>
      <c r="E64" s="137"/>
      <c r="F64" s="427"/>
      <c r="G64" s="428"/>
      <c r="H64" s="429"/>
      <c r="I64" s="430"/>
      <c r="J64" s="232"/>
    </row>
    <row r="65" spans="1:11" ht="33.75" customHeight="1" thickTop="1" thickBot="1">
      <c r="A65" s="432"/>
      <c r="B65" s="434" t="s">
        <v>196</v>
      </c>
      <c r="C65" s="870" t="s">
        <v>212</v>
      </c>
      <c r="D65" s="871"/>
      <c r="E65" s="871"/>
      <c r="F65" s="871"/>
      <c r="G65" s="871"/>
      <c r="H65" s="872"/>
      <c r="I65" s="433"/>
      <c r="J65" s="431"/>
    </row>
    <row r="66" spans="1:11" ht="16.5" thickTop="1">
      <c r="A66" s="88"/>
      <c r="B66" s="81"/>
      <c r="C66" s="81"/>
      <c r="D66" s="81"/>
      <c r="E66" s="81"/>
      <c r="F66" s="82"/>
      <c r="G66" s="82"/>
      <c r="H66" s="82"/>
      <c r="I66" s="82"/>
      <c r="J66" s="89"/>
    </row>
    <row r="67" spans="1:11" ht="18.75">
      <c r="A67" s="77"/>
      <c r="B67" s="78"/>
      <c r="C67" s="18"/>
      <c r="D67" s="18"/>
      <c r="E67" s="18"/>
      <c r="F67" s="79"/>
      <c r="G67" s="79"/>
      <c r="H67" s="80"/>
      <c r="I67" s="75"/>
      <c r="J67" s="76"/>
    </row>
    <row r="68" spans="1:11" ht="15" customHeight="1">
      <c r="A68" s="51" t="s">
        <v>2</v>
      </c>
      <c r="B68" s="78"/>
      <c r="C68" s="18"/>
      <c r="D68" s="18"/>
      <c r="E68" s="18"/>
      <c r="F68" s="79"/>
      <c r="G68" s="79"/>
      <c r="H68" s="80"/>
      <c r="I68" s="79" t="s">
        <v>2</v>
      </c>
      <c r="J68" s="50"/>
    </row>
    <row r="69" spans="1:11" ht="15" customHeight="1" thickBot="1">
      <c r="A69" s="51" t="s">
        <v>2</v>
      </c>
      <c r="B69" s="868"/>
      <c r="C69" s="868"/>
      <c r="D69" s="868"/>
      <c r="E69" s="868"/>
      <c r="F69" s="868"/>
      <c r="G69" s="421"/>
      <c r="H69" s="106"/>
      <c r="I69" s="104"/>
      <c r="J69" s="105"/>
    </row>
    <row r="70" spans="1:11" ht="12" customHeight="1" thickTop="1">
      <c r="A70" s="53" t="s">
        <v>12</v>
      </c>
      <c r="B70" s="869"/>
      <c r="C70" s="869"/>
      <c r="D70" s="869"/>
      <c r="E70" s="869"/>
      <c r="F70" s="869"/>
      <c r="G70" s="422"/>
      <c r="H70" s="85"/>
      <c r="I70" s="54" t="s">
        <v>2</v>
      </c>
      <c r="J70" s="55" t="s">
        <v>2</v>
      </c>
    </row>
    <row r="71" spans="1:11" ht="15.75" customHeight="1">
      <c r="A71" s="56" t="str">
        <f>'100 Series - RL'!$A$63</f>
        <v>SERVICE :  Hourly rate for repairs and authorized service outside of contractual obligations is =  $  /Hr.</v>
      </c>
      <c r="B71" s="86"/>
      <c r="C71" s="86"/>
      <c r="D71" s="86"/>
      <c r="E71" s="86"/>
      <c r="F71" s="86"/>
      <c r="G71" s="86"/>
      <c r="H71" s="130"/>
      <c r="I71" s="104">
        <f>0.13*(H71)</f>
        <v>0</v>
      </c>
      <c r="J71" s="105">
        <f>H71+I71</f>
        <v>0</v>
      </c>
    </row>
    <row r="72" spans="1:11" ht="12" customHeight="1" thickBot="1">
      <c r="A72" s="87" t="s">
        <v>12</v>
      </c>
      <c r="B72" s="864"/>
      <c r="C72" s="864"/>
      <c r="D72" s="864"/>
      <c r="E72" s="864"/>
      <c r="F72" s="864"/>
      <c r="G72" s="418"/>
      <c r="H72" s="83"/>
      <c r="I72" s="60" t="s">
        <v>2</v>
      </c>
      <c r="J72" s="61" t="s">
        <v>2</v>
      </c>
    </row>
    <row r="73" spans="1:11" ht="12" customHeight="1" thickTop="1">
      <c r="A73" s="90"/>
      <c r="B73" s="91"/>
      <c r="C73" s="91"/>
      <c r="D73" s="91"/>
      <c r="E73" s="91"/>
      <c r="F73" s="91"/>
      <c r="G73" s="91"/>
      <c r="H73" s="91"/>
      <c r="I73" s="91"/>
      <c r="J73" s="96"/>
      <c r="K73" s="109"/>
    </row>
    <row r="74" spans="1:11" ht="12" customHeight="1">
      <c r="A74" s="97"/>
      <c r="B74" s="92" t="s">
        <v>20</v>
      </c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/>
      <c r="B75" s="93"/>
      <c r="C75" s="93"/>
      <c r="D75" s="93"/>
      <c r="E75" s="93"/>
      <c r="F75" s="93"/>
      <c r="G75" s="93"/>
      <c r="H75" s="93"/>
      <c r="I75" s="93"/>
      <c r="J75" s="98"/>
      <c r="K75" s="110"/>
    </row>
    <row r="76" spans="1:11" ht="12" customHeight="1">
      <c r="A76" s="97" t="s">
        <v>29</v>
      </c>
      <c r="B76" s="93"/>
      <c r="C76" s="93"/>
      <c r="D76" s="92"/>
      <c r="E76" s="92"/>
      <c r="F76" s="92"/>
      <c r="G76" s="92"/>
      <c r="H76" s="92"/>
      <c r="I76" s="92"/>
      <c r="J76" s="99"/>
      <c r="K76" s="110"/>
    </row>
    <row r="77" spans="1:11" ht="12" customHeight="1">
      <c r="A77" s="97" t="s">
        <v>30</v>
      </c>
      <c r="B77" s="93"/>
      <c r="C77" s="93"/>
      <c r="D77" s="93"/>
      <c r="E77" s="93"/>
      <c r="F77" s="93"/>
      <c r="G77" s="93"/>
      <c r="H77" s="93"/>
      <c r="I77" s="93"/>
      <c r="J77" s="98"/>
      <c r="K77" s="110"/>
    </row>
    <row r="78" spans="1:11" ht="12" customHeight="1">
      <c r="A78" s="110" t="s">
        <v>31</v>
      </c>
      <c r="B78" s="94"/>
      <c r="C78" s="95"/>
      <c r="D78" s="95"/>
      <c r="E78" s="95"/>
      <c r="F78" s="95"/>
      <c r="G78" s="95"/>
      <c r="H78" s="93"/>
      <c r="I78" s="93"/>
      <c r="J78" s="98"/>
      <c r="K78" s="110"/>
    </row>
    <row r="79" spans="1:11" ht="12" customHeight="1">
      <c r="A79" s="100" t="s">
        <v>32</v>
      </c>
      <c r="B79" s="93"/>
      <c r="C79" s="93"/>
      <c r="D79" s="93"/>
      <c r="E79" s="93"/>
      <c r="F79" s="93"/>
      <c r="G79" s="93"/>
      <c r="H79" s="93"/>
      <c r="I79" s="93"/>
      <c r="J79" s="98"/>
      <c r="K79" s="100"/>
    </row>
    <row r="80" spans="1:11" ht="12" customHeight="1">
      <c r="A80" s="100" t="s">
        <v>33</v>
      </c>
      <c r="B80" s="93"/>
      <c r="C80" s="93"/>
      <c r="D80" s="95"/>
      <c r="E80" s="95"/>
      <c r="F80" s="95"/>
      <c r="G80" s="95"/>
      <c r="H80" s="95"/>
      <c r="I80" s="95"/>
      <c r="J80" s="101"/>
      <c r="K80" s="110"/>
    </row>
    <row r="81" spans="1:11" ht="12" customHeight="1">
      <c r="A81" s="97" t="s">
        <v>34</v>
      </c>
      <c r="B81" s="93"/>
      <c r="C81" s="93"/>
      <c r="D81" s="93"/>
      <c r="E81" s="93"/>
      <c r="F81" s="93"/>
      <c r="G81" s="93"/>
      <c r="H81" s="412" t="s">
        <v>429</v>
      </c>
      <c r="I81" s="413"/>
      <c r="J81" s="347"/>
      <c r="K81" s="110"/>
    </row>
    <row r="82" spans="1:11" ht="12" customHeight="1">
      <c r="A82" s="97" t="s">
        <v>35</v>
      </c>
      <c r="B82" s="93"/>
      <c r="C82" s="93"/>
      <c r="D82" s="93"/>
      <c r="E82" s="93"/>
      <c r="F82" s="93"/>
      <c r="G82" s="93"/>
      <c r="H82" s="93"/>
      <c r="I82" s="93"/>
      <c r="J82" s="98"/>
      <c r="K82" s="110"/>
    </row>
    <row r="83" spans="1:11" ht="12" customHeight="1">
      <c r="A83" s="97" t="s">
        <v>36</v>
      </c>
      <c r="B83" s="93"/>
      <c r="C83" s="93"/>
      <c r="D83" s="93"/>
      <c r="E83" s="93"/>
      <c r="F83" s="93"/>
      <c r="G83" s="93"/>
      <c r="H83" s="412" t="s">
        <v>156</v>
      </c>
      <c r="I83" s="413"/>
      <c r="J83" s="347"/>
      <c r="K83" s="110"/>
    </row>
    <row r="84" spans="1:11" ht="12" customHeight="1">
      <c r="A84" s="100" t="s">
        <v>37</v>
      </c>
      <c r="B84" s="93"/>
      <c r="C84" s="93"/>
      <c r="D84" s="93"/>
      <c r="E84" s="93"/>
      <c r="F84" s="93"/>
      <c r="G84" s="93"/>
      <c r="H84" s="93"/>
      <c r="I84" s="93"/>
      <c r="J84" s="98"/>
      <c r="K84" s="111"/>
    </row>
    <row r="85" spans="1:11" ht="12" customHeight="1">
      <c r="A85" s="62"/>
      <c r="B85" s="57"/>
      <c r="C85" s="57"/>
      <c r="D85" s="57"/>
      <c r="E85" s="57"/>
      <c r="F85" s="58"/>
      <c r="G85" s="58"/>
      <c r="H85" s="58"/>
      <c r="I85" s="58"/>
      <c r="J85" s="59"/>
    </row>
    <row r="86" spans="1:11" ht="15" customHeight="1">
      <c r="A86" s="63" t="s">
        <v>19</v>
      </c>
      <c r="B86" s="21"/>
      <c r="C86" s="64">
        <v>30</v>
      </c>
      <c r="D86" s="21" t="s">
        <v>13</v>
      </c>
      <c r="E86" s="21"/>
      <c r="F86" s="24" t="s">
        <v>14</v>
      </c>
      <c r="G86" s="24"/>
      <c r="H86" s="24"/>
      <c r="I86" s="65"/>
      <c r="J86" s="66"/>
    </row>
    <row r="87" spans="1:11" ht="12" customHeight="1" thickBot="1">
      <c r="A87" s="67"/>
      <c r="B87" s="68"/>
      <c r="C87" s="68"/>
      <c r="D87" s="68"/>
      <c r="E87" s="68"/>
      <c r="F87" s="69"/>
      <c r="G87" s="69"/>
      <c r="H87" s="69"/>
      <c r="I87" s="69"/>
      <c r="J87" s="70"/>
    </row>
    <row r="88" spans="1:11" ht="15.75" thickTop="1"/>
  </sheetData>
  <mergeCells count="16">
    <mergeCell ref="D2:E2"/>
    <mergeCell ref="I2:J2"/>
    <mergeCell ref="C65:H65"/>
    <mergeCell ref="B69:F69"/>
    <mergeCell ref="A27:J27"/>
    <mergeCell ref="A38:J38"/>
    <mergeCell ref="A35:J35"/>
    <mergeCell ref="A30:J30"/>
    <mergeCell ref="A32:J32"/>
    <mergeCell ref="A40:J40"/>
    <mergeCell ref="B70:F70"/>
    <mergeCell ref="B72:F72"/>
    <mergeCell ref="A11:J11"/>
    <mergeCell ref="A21:J21"/>
    <mergeCell ref="A24:J24"/>
    <mergeCell ref="A43:J43"/>
  </mergeCells>
  <printOptions horizontalCentered="1"/>
  <pageMargins left="0" right="0" top="0.51181102362204722" bottom="0" header="0.51181102362204722" footer="0.51181102362204722"/>
  <pageSetup paperSize="5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3"/>
  <sheetViews>
    <sheetView view="pageBreakPreview" zoomScaleNormal="100" zoomScaleSheetLayoutView="100" workbookViewId="0">
      <selection activeCell="G70" sqref="G70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7" max="17" width="10" bestFit="1" customWidth="1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146"/>
      <c r="L1" s="146"/>
      <c r="M1" s="146"/>
      <c r="N1" s="146"/>
      <c r="O1" s="146"/>
      <c r="P1" s="146"/>
      <c r="Q1" s="146"/>
      <c r="R1" s="146"/>
    </row>
    <row r="2" spans="1:18" ht="15" customHeight="1" thickBot="1">
      <c r="A2" s="145"/>
      <c r="B2" s="146"/>
      <c r="C2" s="147"/>
      <c r="D2" s="879" t="s">
        <v>38</v>
      </c>
      <c r="E2" s="879"/>
      <c r="F2" s="879"/>
      <c r="G2" s="86"/>
      <c r="H2" s="86"/>
      <c r="I2" s="149"/>
      <c r="K2" s="146"/>
      <c r="L2" s="146"/>
      <c r="M2" s="191"/>
      <c r="N2" s="192"/>
      <c r="O2" s="147"/>
      <c r="P2" s="148"/>
      <c r="Q2" s="193"/>
      <c r="R2" s="153"/>
    </row>
    <row r="3" spans="1:18" ht="15" customHeight="1" thickTop="1">
      <c r="A3" s="150" t="s">
        <v>1</v>
      </c>
      <c r="B3" s="409" t="s">
        <v>171</v>
      </c>
      <c r="C3" s="409"/>
      <c r="D3" s="409"/>
      <c r="E3" s="409"/>
      <c r="F3" s="194"/>
      <c r="G3" s="352" t="s">
        <v>0</v>
      </c>
      <c r="H3" s="419">
        <f>'100 Series - RL'!I2</f>
        <v>43922</v>
      </c>
      <c r="I3" s="420"/>
      <c r="K3" s="153"/>
      <c r="L3" s="195"/>
      <c r="M3" s="146"/>
      <c r="N3" s="146"/>
      <c r="O3" s="146"/>
      <c r="P3" s="153"/>
      <c r="Q3" s="153"/>
      <c r="R3" s="153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153"/>
      <c r="L4" s="196"/>
      <c r="M4" s="196"/>
      <c r="N4" s="196"/>
      <c r="O4" s="196"/>
      <c r="P4" s="154"/>
      <c r="Q4" s="153"/>
      <c r="R4" s="153"/>
    </row>
    <row r="5" spans="1:18" ht="15" customHeight="1">
      <c r="A5" s="150" t="s">
        <v>3</v>
      </c>
      <c r="B5" s="151" t="s">
        <v>162</v>
      </c>
      <c r="C5" s="155"/>
      <c r="D5" s="153"/>
      <c r="E5" s="153"/>
      <c r="F5" s="156"/>
      <c r="G5" s="153" t="s">
        <v>4</v>
      </c>
      <c r="H5" s="437" t="s">
        <v>172</v>
      </c>
      <c r="I5" s="264"/>
      <c r="K5" s="153"/>
      <c r="L5" s="155"/>
      <c r="M5" s="155"/>
      <c r="N5" s="153"/>
      <c r="O5" s="156"/>
      <c r="P5" s="153"/>
      <c r="Q5" s="155"/>
      <c r="R5" s="155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153"/>
      <c r="L6" s="153"/>
      <c r="M6" s="153"/>
      <c r="N6" s="153"/>
      <c r="O6" s="153"/>
      <c r="P6" s="198"/>
      <c r="Q6" s="155"/>
      <c r="R6" s="155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153"/>
      <c r="L7" s="200"/>
      <c r="M7" s="155"/>
      <c r="N7" s="153"/>
      <c r="O7" s="153"/>
      <c r="P7" s="153"/>
      <c r="Q7" s="154"/>
      <c r="R7" s="154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153"/>
      <c r="L8" s="153"/>
      <c r="M8" s="153"/>
      <c r="N8" s="86"/>
      <c r="O8" s="86"/>
      <c r="P8" s="153"/>
      <c r="Q8" s="155"/>
      <c r="R8" s="153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153"/>
      <c r="L9" s="155"/>
      <c r="M9" s="153"/>
      <c r="N9" s="86"/>
      <c r="O9" s="86"/>
      <c r="P9" s="200"/>
      <c r="Q9" s="155"/>
      <c r="R9" s="203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153"/>
      <c r="L10" s="155"/>
      <c r="M10" s="153"/>
      <c r="N10" s="86"/>
      <c r="O10" s="86"/>
      <c r="P10" s="153"/>
      <c r="Q10" s="153"/>
      <c r="R10" s="146"/>
    </row>
    <row r="11" spans="1:18" ht="15" customHeight="1" thickTop="1" thickBot="1">
      <c r="A11" s="39"/>
      <c r="B11" s="121"/>
      <c r="C11" s="122"/>
      <c r="D11" s="122"/>
      <c r="E11" s="225"/>
      <c r="F11" s="279"/>
      <c r="G11" s="162" t="s">
        <v>45</v>
      </c>
      <c r="H11" s="163" t="s">
        <v>28</v>
      </c>
      <c r="I11" s="164" t="s">
        <v>8</v>
      </c>
      <c r="K11" s="139"/>
      <c r="L11" s="204"/>
      <c r="M11" s="204"/>
      <c r="N11" s="205"/>
      <c r="O11" s="205"/>
      <c r="P11" s="204"/>
      <c r="Q11" s="204"/>
      <c r="R11" s="204"/>
    </row>
    <row r="12" spans="1:18" ht="15" customHeight="1" thickTop="1">
      <c r="A12" s="165" t="s">
        <v>9</v>
      </c>
      <c r="B12" s="166" t="s">
        <v>15</v>
      </c>
      <c r="C12" s="167" t="s">
        <v>16</v>
      </c>
      <c r="D12" s="260" t="s">
        <v>17</v>
      </c>
      <c r="E12" s="258" t="s">
        <v>23</v>
      </c>
      <c r="F12" s="265" t="s">
        <v>55</v>
      </c>
      <c r="G12" s="168"/>
      <c r="H12" s="169"/>
      <c r="I12" s="170"/>
      <c r="K12" s="204"/>
      <c r="L12" s="206"/>
      <c r="M12" s="207"/>
      <c r="N12" s="208"/>
      <c r="O12" s="86"/>
      <c r="P12" s="209"/>
      <c r="Q12" s="209"/>
      <c r="R12" s="209"/>
    </row>
    <row r="13" spans="1:18" ht="15" customHeight="1">
      <c r="A13" s="42" t="s">
        <v>2</v>
      </c>
      <c r="B13" s="14" t="s">
        <v>18</v>
      </c>
      <c r="C13" s="14" t="s">
        <v>18</v>
      </c>
      <c r="D13" s="118" t="s">
        <v>18</v>
      </c>
      <c r="E13" s="259" t="s">
        <v>18</v>
      </c>
      <c r="F13" s="266" t="s">
        <v>56</v>
      </c>
      <c r="G13" s="171" t="s">
        <v>46</v>
      </c>
      <c r="H13" s="172" t="s">
        <v>47</v>
      </c>
      <c r="I13" s="173" t="s">
        <v>48</v>
      </c>
      <c r="K13" s="139"/>
      <c r="L13" s="207"/>
      <c r="M13" s="207"/>
      <c r="N13" s="207"/>
      <c r="O13" s="210"/>
      <c r="P13" s="211"/>
      <c r="Q13" s="211"/>
      <c r="R13" s="211"/>
    </row>
    <row r="14" spans="1:18" ht="15" customHeight="1">
      <c r="A14" s="43" t="s">
        <v>10</v>
      </c>
      <c r="B14" s="16">
        <v>211</v>
      </c>
      <c r="C14" s="16">
        <v>211</v>
      </c>
      <c r="D14" s="112">
        <v>212</v>
      </c>
      <c r="E14" s="259" t="s">
        <v>50</v>
      </c>
      <c r="F14" s="267">
        <v>215</v>
      </c>
      <c r="G14" s="6"/>
      <c r="H14" s="1"/>
      <c r="I14" s="41"/>
      <c r="K14" s="212"/>
      <c r="L14" s="211"/>
      <c r="M14" s="211"/>
      <c r="N14" s="211"/>
      <c r="O14" s="209"/>
      <c r="P14" s="209"/>
      <c r="Q14" s="209"/>
      <c r="R14" s="209"/>
    </row>
    <row r="15" spans="1:18" ht="15" customHeight="1" thickBot="1">
      <c r="A15" s="174"/>
      <c r="B15" s="175">
        <v>0.2</v>
      </c>
      <c r="C15" s="175">
        <v>0.55000000000000004</v>
      </c>
      <c r="D15" s="261">
        <v>0.25</v>
      </c>
      <c r="E15" s="262"/>
      <c r="F15" s="268">
        <v>1</v>
      </c>
      <c r="G15" s="176"/>
      <c r="H15" s="436">
        <v>0.13</v>
      </c>
      <c r="I15" s="178"/>
      <c r="K15" s="190"/>
      <c r="L15" s="213"/>
      <c r="M15" s="213"/>
      <c r="N15" s="213"/>
      <c r="O15" s="210"/>
      <c r="P15" s="209"/>
      <c r="Q15" s="209"/>
      <c r="R15" s="146"/>
    </row>
    <row r="16" spans="1:18" ht="15" customHeight="1" thickTop="1" thickBot="1">
      <c r="A16" s="179" t="s">
        <v>11</v>
      </c>
      <c r="B16" s="180"/>
      <c r="C16" s="180"/>
      <c r="D16" s="181"/>
      <c r="E16" s="256"/>
      <c r="F16" s="256"/>
      <c r="G16" s="256"/>
      <c r="H16" s="271"/>
      <c r="I16" s="182"/>
      <c r="K16" s="214"/>
      <c r="L16" s="215"/>
      <c r="M16" s="215"/>
      <c r="N16" s="215"/>
      <c r="O16" s="215"/>
      <c r="P16" s="215"/>
      <c r="Q16" s="215"/>
      <c r="R16" s="215"/>
    </row>
    <row r="17" spans="1:18" ht="15" customHeight="1" thickTop="1">
      <c r="A17" s="48" t="s">
        <v>2</v>
      </c>
      <c r="B17" s="183"/>
      <c r="C17" s="183"/>
      <c r="D17" s="5" t="s">
        <v>2</v>
      </c>
      <c r="E17" s="257"/>
      <c r="F17" s="270" t="s">
        <v>2</v>
      </c>
      <c r="G17" s="270" t="s">
        <v>2</v>
      </c>
      <c r="H17" s="269" t="s">
        <v>2</v>
      </c>
      <c r="I17" s="49" t="s">
        <v>2</v>
      </c>
      <c r="K17" s="216"/>
      <c r="L17" s="138"/>
      <c r="M17" s="138"/>
      <c r="N17" s="138"/>
      <c r="O17" s="138"/>
      <c r="P17" s="138"/>
      <c r="Q17" s="138"/>
      <c r="R17" s="138"/>
    </row>
    <row r="18" spans="1:18" ht="15" customHeight="1">
      <c r="A18" s="107">
        <v>801</v>
      </c>
      <c r="B18" s="226">
        <f>E18*B$15</f>
        <v>0</v>
      </c>
      <c r="C18" s="226">
        <f>E18*C$15</f>
        <v>0</v>
      </c>
      <c r="D18" s="227">
        <f>E18*D$15</f>
        <v>0</v>
      </c>
      <c r="E18" s="272"/>
      <c r="F18" s="276" t="s">
        <v>163</v>
      </c>
      <c r="G18" s="273">
        <f>E18</f>
        <v>0</v>
      </c>
      <c r="H18" s="231">
        <f>H15*(G18)</f>
        <v>0</v>
      </c>
      <c r="I18" s="232">
        <f>+G18+H18</f>
        <v>0</v>
      </c>
      <c r="K18" s="216"/>
      <c r="L18" s="138"/>
      <c r="M18" s="138"/>
      <c r="N18" s="138"/>
      <c r="O18" s="138"/>
      <c r="P18" s="138"/>
      <c r="Q18" s="138"/>
      <c r="R18" s="138"/>
    </row>
    <row r="19" spans="1:18" ht="15" customHeight="1">
      <c r="A19" s="48"/>
      <c r="B19" s="183"/>
      <c r="C19" s="183"/>
      <c r="D19" s="5"/>
      <c r="E19" s="257"/>
      <c r="F19" s="321"/>
      <c r="G19" s="321"/>
      <c r="H19" s="269"/>
      <c r="I19" s="49"/>
      <c r="K19" s="216"/>
      <c r="L19" s="138"/>
      <c r="M19" s="138"/>
      <c r="N19" s="138"/>
      <c r="O19" s="138"/>
      <c r="P19" s="138"/>
      <c r="Q19" s="138"/>
      <c r="R19" s="138"/>
    </row>
    <row r="20" spans="1:18" ht="15" customHeight="1">
      <c r="A20" s="107">
        <v>804</v>
      </c>
      <c r="B20" s="226">
        <f>E20*B$15</f>
        <v>0</v>
      </c>
      <c r="C20" s="226">
        <f>E20*C$15</f>
        <v>0</v>
      </c>
      <c r="D20" s="227">
        <f>E20*D$15</f>
        <v>0</v>
      </c>
      <c r="E20" s="272"/>
      <c r="F20" s="276" t="s">
        <v>163</v>
      </c>
      <c r="G20" s="273">
        <f>E20</f>
        <v>0</v>
      </c>
      <c r="H20" s="231">
        <f>H15*(G20)</f>
        <v>0</v>
      </c>
      <c r="I20" s="232">
        <f>+G20+H20</f>
        <v>0</v>
      </c>
      <c r="K20" s="216"/>
      <c r="L20" s="138"/>
      <c r="M20" s="138"/>
      <c r="N20" s="138"/>
      <c r="O20" s="138"/>
      <c r="P20" s="138"/>
      <c r="Q20" s="138"/>
      <c r="R20" s="138"/>
    </row>
    <row r="21" spans="1:18" ht="15" customHeight="1">
      <c r="A21" s="48"/>
      <c r="B21" s="183"/>
      <c r="C21" s="183"/>
      <c r="D21" s="5"/>
      <c r="E21" s="257"/>
      <c r="F21" s="321"/>
      <c r="G21" s="321"/>
      <c r="H21" s="269"/>
      <c r="I21" s="49"/>
      <c r="K21" s="216"/>
      <c r="L21" s="138"/>
      <c r="M21" s="138"/>
      <c r="N21" s="138"/>
      <c r="O21" s="138"/>
      <c r="P21" s="138"/>
      <c r="Q21" s="138"/>
      <c r="R21" s="138"/>
    </row>
    <row r="22" spans="1:18" ht="15" customHeight="1">
      <c r="A22" s="107">
        <v>805</v>
      </c>
      <c r="B22" s="226">
        <f>E22*B$15</f>
        <v>0</v>
      </c>
      <c r="C22" s="226">
        <f>E22*C$15</f>
        <v>0</v>
      </c>
      <c r="D22" s="227">
        <f>E22*D$15</f>
        <v>0</v>
      </c>
      <c r="E22" s="272"/>
      <c r="F22" s="276" t="s">
        <v>163</v>
      </c>
      <c r="G22" s="273">
        <f>E22</f>
        <v>0</v>
      </c>
      <c r="H22" s="231">
        <f>H15*(G22)</f>
        <v>0</v>
      </c>
      <c r="I22" s="232">
        <f>+G22+H22</f>
        <v>0</v>
      </c>
      <c r="K22" s="216"/>
      <c r="L22" s="138"/>
      <c r="M22" s="138"/>
      <c r="N22" s="138"/>
      <c r="O22" s="138"/>
      <c r="P22" s="138"/>
      <c r="Q22" s="138"/>
      <c r="R22" s="138"/>
    </row>
    <row r="23" spans="1:18" ht="15" customHeight="1">
      <c r="A23" s="107"/>
      <c r="B23" s="226"/>
      <c r="C23" s="226"/>
      <c r="D23" s="227"/>
      <c r="E23" s="272"/>
      <c r="F23" s="276"/>
      <c r="G23" s="273"/>
      <c r="H23" s="231"/>
      <c r="I23" s="232"/>
      <c r="K23" s="216"/>
      <c r="L23" s="138"/>
      <c r="M23" s="138"/>
      <c r="N23" s="138"/>
      <c r="O23" s="138"/>
      <c r="P23" s="138"/>
      <c r="Q23" s="138"/>
      <c r="R23" s="138"/>
    </row>
    <row r="24" spans="1:18" s="330" customFormat="1" ht="15" customHeight="1">
      <c r="A24" s="107">
        <v>810</v>
      </c>
      <c r="B24" s="226">
        <f>E24*B$15</f>
        <v>0</v>
      </c>
      <c r="C24" s="226">
        <f>E24*C$15</f>
        <v>0</v>
      </c>
      <c r="D24" s="227">
        <f>E24*D$15</f>
        <v>0</v>
      </c>
      <c r="E24" s="272"/>
      <c r="F24" s="276" t="s">
        <v>163</v>
      </c>
      <c r="G24" s="273">
        <f>E24</f>
        <v>0</v>
      </c>
      <c r="H24" s="231">
        <f>H15*(G24)</f>
        <v>0</v>
      </c>
      <c r="I24" s="232">
        <f>+G24+H24</f>
        <v>0</v>
      </c>
      <c r="K24" s="335"/>
      <c r="L24" s="336"/>
      <c r="M24" s="336"/>
      <c r="N24" s="336"/>
      <c r="O24" s="337"/>
      <c r="P24" s="337"/>
      <c r="Q24" s="337"/>
      <c r="R24" s="337"/>
    </row>
    <row r="25" spans="1:18" s="330" customFormat="1" ht="15" customHeight="1">
      <c r="A25" s="107"/>
      <c r="B25" s="226"/>
      <c r="C25" s="226"/>
      <c r="D25" s="227"/>
      <c r="E25" s="272"/>
      <c r="F25" s="273"/>
      <c r="G25" s="273"/>
      <c r="H25" s="231"/>
      <c r="I25" s="232"/>
      <c r="K25" s="335"/>
      <c r="L25" s="336"/>
      <c r="M25" s="336"/>
      <c r="N25" s="336"/>
      <c r="O25" s="337"/>
      <c r="P25" s="337"/>
      <c r="Q25" s="337"/>
      <c r="R25" s="337"/>
    </row>
    <row r="26" spans="1:18" ht="15" customHeight="1">
      <c r="A26" s="107">
        <v>815</v>
      </c>
      <c r="B26" s="226">
        <f>E26*B$15</f>
        <v>0</v>
      </c>
      <c r="C26" s="226">
        <f>E26*C$15</f>
        <v>0</v>
      </c>
      <c r="D26" s="227">
        <f>E26*D$15</f>
        <v>0</v>
      </c>
      <c r="E26" s="272"/>
      <c r="F26" s="276" t="s">
        <v>163</v>
      </c>
      <c r="G26" s="273">
        <f>E26</f>
        <v>0</v>
      </c>
      <c r="H26" s="231">
        <f>H15*(G26)</f>
        <v>0</v>
      </c>
      <c r="I26" s="232">
        <f>+G26+H26</f>
        <v>0</v>
      </c>
      <c r="K26" s="216"/>
      <c r="L26" s="138"/>
      <c r="M26" s="138"/>
      <c r="N26" s="138"/>
      <c r="O26" s="138"/>
      <c r="P26" s="138"/>
      <c r="Q26" s="138"/>
      <c r="R26" s="138"/>
    </row>
    <row r="27" spans="1:18" ht="15" customHeight="1">
      <c r="A27" s="107"/>
      <c r="B27" s="226"/>
      <c r="C27" s="226"/>
      <c r="D27" s="227"/>
      <c r="E27" s="272"/>
      <c r="F27" s="273"/>
      <c r="G27" s="273"/>
      <c r="H27" s="231"/>
      <c r="I27" s="232"/>
      <c r="K27" s="217"/>
      <c r="L27" s="218"/>
      <c r="M27" s="218"/>
      <c r="N27" s="218"/>
      <c r="O27" s="83"/>
      <c r="P27" s="83"/>
      <c r="Q27" s="83"/>
      <c r="R27" s="83"/>
    </row>
    <row r="28" spans="1:18" ht="15" customHeight="1">
      <c r="A28" s="107">
        <v>825</v>
      </c>
      <c r="B28" s="226">
        <f>E28*B$15</f>
        <v>0</v>
      </c>
      <c r="C28" s="226">
        <f>E28*C$15</f>
        <v>0</v>
      </c>
      <c r="D28" s="227">
        <f>E28*D$15</f>
        <v>0</v>
      </c>
      <c r="E28" s="272"/>
      <c r="F28" s="276" t="s">
        <v>163</v>
      </c>
      <c r="G28" s="273">
        <f>E28</f>
        <v>0</v>
      </c>
      <c r="H28" s="231">
        <f>H15*(G28)</f>
        <v>0</v>
      </c>
      <c r="I28" s="232">
        <f>+G28+H28</f>
        <v>0</v>
      </c>
      <c r="K28" s="217"/>
      <c r="L28" s="218"/>
      <c r="M28" s="218"/>
      <c r="N28" s="218"/>
      <c r="O28" s="83"/>
      <c r="P28" s="83"/>
      <c r="Q28" s="83"/>
      <c r="R28" s="83"/>
    </row>
    <row r="29" spans="1:18" ht="15" customHeight="1">
      <c r="A29" s="107"/>
      <c r="B29" s="226"/>
      <c r="C29" s="226"/>
      <c r="D29" s="227"/>
      <c r="E29" s="272"/>
      <c r="F29" s="273"/>
      <c r="G29" s="273"/>
      <c r="H29" s="231"/>
      <c r="I29" s="232"/>
      <c r="K29" s="217"/>
      <c r="L29" s="218"/>
      <c r="M29" s="218"/>
      <c r="N29" s="218"/>
      <c r="O29" s="83"/>
      <c r="P29" s="83"/>
      <c r="Q29" s="83"/>
      <c r="R29" s="83"/>
    </row>
    <row r="30" spans="1:18" ht="15" customHeight="1">
      <c r="A30" s="107">
        <v>830</v>
      </c>
      <c r="B30" s="226">
        <f>E30*B$15</f>
        <v>0</v>
      </c>
      <c r="C30" s="226">
        <f>E30*C$15</f>
        <v>0</v>
      </c>
      <c r="D30" s="227">
        <f>E30*D$15</f>
        <v>0</v>
      </c>
      <c r="E30" s="272"/>
      <c r="F30" s="276" t="s">
        <v>163</v>
      </c>
      <c r="G30" s="273">
        <f>E30</f>
        <v>0</v>
      </c>
      <c r="H30" s="231">
        <f>H15*(G30)</f>
        <v>0</v>
      </c>
      <c r="I30" s="232">
        <f>+G30+H30</f>
        <v>0</v>
      </c>
      <c r="K30" s="217"/>
      <c r="L30" s="218"/>
      <c r="M30" s="218"/>
      <c r="N30" s="218"/>
      <c r="O30" s="83"/>
      <c r="P30" s="83"/>
      <c r="Q30" s="83"/>
      <c r="R30" s="83"/>
    </row>
    <row r="31" spans="1:18" ht="15" customHeight="1">
      <c r="A31" s="107"/>
      <c r="B31" s="226"/>
      <c r="C31" s="226"/>
      <c r="D31" s="227"/>
      <c r="E31" s="272"/>
      <c r="F31" s="273"/>
      <c r="G31" s="273"/>
      <c r="H31" s="231"/>
      <c r="I31" s="232"/>
      <c r="K31" s="217"/>
      <c r="L31" s="218"/>
      <c r="M31" s="218"/>
      <c r="N31" s="218"/>
      <c r="O31" s="83"/>
      <c r="P31" s="83"/>
      <c r="Q31" s="83"/>
      <c r="R31" s="83"/>
    </row>
    <row r="32" spans="1:18" ht="15" customHeight="1">
      <c r="A32" s="107">
        <v>870</v>
      </c>
      <c r="B32" s="226">
        <f>E32*B$15</f>
        <v>0</v>
      </c>
      <c r="C32" s="226">
        <f>E32*C$15</f>
        <v>0</v>
      </c>
      <c r="D32" s="227">
        <f>E32*D$15</f>
        <v>0</v>
      </c>
      <c r="E32" s="272"/>
      <c r="F32" s="276" t="s">
        <v>163</v>
      </c>
      <c r="G32" s="273">
        <f>E32</f>
        <v>0</v>
      </c>
      <c r="H32" s="231">
        <f>H15*(G32)</f>
        <v>0</v>
      </c>
      <c r="I32" s="232">
        <f>+G32+H32</f>
        <v>0</v>
      </c>
      <c r="K32" s="217"/>
      <c r="L32" s="218"/>
      <c r="M32" s="218"/>
      <c r="N32" s="218"/>
      <c r="O32" s="83"/>
      <c r="P32" s="83"/>
      <c r="Q32" s="83"/>
      <c r="R32" s="83"/>
    </row>
    <row r="33" spans="1:18" ht="15" customHeight="1">
      <c r="A33" s="107"/>
      <c r="B33" s="226"/>
      <c r="C33" s="226"/>
      <c r="D33" s="227"/>
      <c r="E33" s="272"/>
      <c r="F33" s="273"/>
      <c r="G33" s="273"/>
      <c r="H33" s="231"/>
      <c r="I33" s="232"/>
      <c r="K33" s="217"/>
      <c r="L33" s="218"/>
      <c r="M33" s="218"/>
      <c r="N33" s="218"/>
      <c r="O33" s="83"/>
      <c r="P33" s="83"/>
      <c r="Q33" s="83"/>
      <c r="R33" s="83"/>
    </row>
    <row r="34" spans="1:18" ht="15" customHeight="1">
      <c r="A34" s="48"/>
      <c r="B34" s="183"/>
      <c r="C34" s="183"/>
      <c r="D34" s="5"/>
      <c r="E34" s="257"/>
      <c r="F34" s="321"/>
      <c r="G34" s="321"/>
      <c r="H34" s="269"/>
      <c r="I34" s="49"/>
      <c r="K34" s="217"/>
      <c r="L34" s="218"/>
      <c r="M34" s="218"/>
      <c r="N34" s="218"/>
      <c r="O34" s="83"/>
      <c r="P34" s="83"/>
      <c r="Q34" s="83"/>
      <c r="R34" s="83"/>
    </row>
    <row r="35" spans="1:18" ht="15" customHeight="1">
      <c r="A35" s="48"/>
      <c r="B35" s="183"/>
      <c r="C35" s="183"/>
      <c r="D35" s="5"/>
      <c r="E35" s="257"/>
      <c r="F35" s="321"/>
      <c r="G35" s="321"/>
      <c r="H35" s="269"/>
      <c r="I35" s="49"/>
      <c r="K35" s="217"/>
      <c r="L35" s="218"/>
      <c r="M35" s="218"/>
      <c r="N35" s="218"/>
      <c r="O35" s="83"/>
      <c r="P35" s="83"/>
      <c r="Q35" s="83"/>
      <c r="R35" s="83"/>
    </row>
    <row r="36" spans="1:18" ht="15" customHeight="1">
      <c r="A36" s="107"/>
      <c r="B36" s="226"/>
      <c r="C36" s="226"/>
      <c r="D36" s="227"/>
      <c r="E36" s="272"/>
      <c r="F36" s="276"/>
      <c r="G36" s="273"/>
      <c r="H36" s="231"/>
      <c r="I36" s="232"/>
      <c r="K36" s="217"/>
      <c r="L36" s="218"/>
      <c r="M36" s="218"/>
      <c r="N36" s="218"/>
      <c r="O36" s="83"/>
      <c r="P36" s="83"/>
      <c r="Q36" s="83"/>
      <c r="R36" s="83"/>
    </row>
    <row r="37" spans="1:18" ht="15" customHeight="1">
      <c r="A37" s="107"/>
      <c r="B37" s="226"/>
      <c r="C37" s="226"/>
      <c r="D37" s="227"/>
      <c r="E37" s="272"/>
      <c r="F37" s="276"/>
      <c r="G37" s="273"/>
      <c r="H37" s="231"/>
      <c r="I37" s="232"/>
      <c r="K37" s="217"/>
      <c r="L37" s="218"/>
      <c r="M37" s="218"/>
      <c r="N37" s="218"/>
      <c r="O37" s="83"/>
      <c r="P37" s="83"/>
      <c r="Q37" s="83"/>
      <c r="R37" s="83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217"/>
      <c r="L38" s="218"/>
      <c r="M38" s="218"/>
      <c r="N38" s="218"/>
      <c r="O38" s="83"/>
      <c r="P38" s="83"/>
      <c r="Q38" s="83"/>
      <c r="R38" s="83"/>
    </row>
    <row r="39" spans="1:18" ht="15" customHeight="1">
      <c r="A39" s="107"/>
      <c r="B39" s="226"/>
      <c r="C39" s="226"/>
      <c r="D39" s="227"/>
      <c r="E39" s="272"/>
      <c r="F39" s="276"/>
      <c r="G39" s="273"/>
      <c r="H39" s="231"/>
      <c r="I39" s="232"/>
      <c r="K39" s="217"/>
      <c r="L39" s="218"/>
      <c r="M39" s="218"/>
      <c r="N39" s="218"/>
      <c r="O39" s="83"/>
      <c r="P39" s="83"/>
      <c r="Q39" s="83"/>
      <c r="R39" s="83"/>
    </row>
    <row r="40" spans="1:18" ht="15" customHeight="1">
      <c r="A40" s="107"/>
      <c r="B40" s="226"/>
      <c r="C40" s="226"/>
      <c r="D40" s="227"/>
      <c r="E40" s="272"/>
      <c r="F40" s="276"/>
      <c r="G40" s="273"/>
      <c r="H40" s="231"/>
      <c r="I40" s="232"/>
      <c r="K40" s="217"/>
      <c r="L40" s="218"/>
      <c r="M40" s="218"/>
      <c r="N40" s="218"/>
      <c r="O40" s="83"/>
      <c r="P40" s="83"/>
      <c r="Q40" s="83"/>
      <c r="R40" s="83"/>
    </row>
    <row r="41" spans="1:18" ht="15" customHeight="1">
      <c r="A41" s="107"/>
      <c r="B41" s="226"/>
      <c r="C41" s="226"/>
      <c r="D41" s="227"/>
      <c r="E41" s="272"/>
      <c r="F41" s="276"/>
      <c r="G41" s="273"/>
      <c r="H41" s="231"/>
      <c r="I41" s="232"/>
      <c r="K41" s="217"/>
      <c r="L41" s="218"/>
      <c r="M41" s="218"/>
      <c r="N41" s="218"/>
      <c r="O41" s="83"/>
      <c r="P41" s="83"/>
      <c r="Q41" s="83"/>
      <c r="R41" s="83"/>
    </row>
    <row r="42" spans="1:18" ht="15" customHeight="1">
      <c r="A42" s="107"/>
      <c r="B42" s="226"/>
      <c r="C42" s="226"/>
      <c r="D42" s="227"/>
      <c r="E42" s="272"/>
      <c r="F42" s="276"/>
      <c r="G42" s="273"/>
      <c r="H42" s="231"/>
      <c r="I42" s="232"/>
      <c r="K42" s="217"/>
      <c r="L42" s="218"/>
      <c r="M42" s="218"/>
      <c r="N42" s="218"/>
      <c r="O42" s="83"/>
      <c r="P42" s="83"/>
      <c r="Q42" s="83"/>
      <c r="R42" s="83"/>
    </row>
    <row r="43" spans="1:18" ht="15" customHeight="1">
      <c r="A43" s="107"/>
      <c r="B43" s="226"/>
      <c r="C43" s="226"/>
      <c r="D43" s="227"/>
      <c r="E43" s="272"/>
      <c r="F43" s="276"/>
      <c r="G43" s="273"/>
      <c r="H43" s="231"/>
      <c r="I43" s="232"/>
      <c r="K43" s="217"/>
      <c r="L43" s="218"/>
      <c r="M43" s="218"/>
      <c r="N43" s="218"/>
      <c r="O43" s="83"/>
      <c r="P43" s="83"/>
      <c r="Q43" s="83"/>
      <c r="R43" s="83"/>
    </row>
    <row r="44" spans="1:18" ht="15" customHeight="1">
      <c r="A44" s="107"/>
      <c r="B44" s="226"/>
      <c r="C44" s="226"/>
      <c r="D44" s="227"/>
      <c r="E44" s="272"/>
      <c r="F44" s="276"/>
      <c r="G44" s="273"/>
      <c r="H44" s="231"/>
      <c r="I44" s="232"/>
      <c r="K44" s="217"/>
      <c r="L44" s="218"/>
      <c r="M44" s="218"/>
      <c r="N44" s="218"/>
      <c r="O44" s="83"/>
      <c r="P44" s="83"/>
      <c r="Q44" s="83"/>
      <c r="R44" s="83"/>
    </row>
    <row r="45" spans="1:18" ht="15" customHeight="1">
      <c r="A45" s="107"/>
      <c r="B45" s="226"/>
      <c r="C45" s="226"/>
      <c r="D45" s="227"/>
      <c r="E45" s="272"/>
      <c r="F45" s="276"/>
      <c r="G45" s="273"/>
      <c r="H45" s="231"/>
      <c r="I45" s="232"/>
      <c r="K45" s="217"/>
      <c r="L45" s="218"/>
      <c r="M45" s="218"/>
      <c r="N45" s="218"/>
      <c r="O45" s="83"/>
      <c r="P45" s="83"/>
      <c r="Q45" s="83"/>
      <c r="R45" s="83"/>
    </row>
    <row r="46" spans="1:18" ht="15" customHeight="1">
      <c r="A46" s="107"/>
      <c r="B46" s="226"/>
      <c r="C46" s="226"/>
      <c r="D46" s="227"/>
      <c r="E46" s="272"/>
      <c r="F46" s="276"/>
      <c r="G46" s="273"/>
      <c r="H46" s="231"/>
      <c r="I46" s="232"/>
      <c r="K46" s="217"/>
      <c r="L46" s="218"/>
      <c r="M46" s="218"/>
      <c r="N46" s="218"/>
      <c r="O46" s="83"/>
      <c r="P46" s="83"/>
      <c r="Q46" s="83"/>
      <c r="R46" s="83"/>
    </row>
    <row r="47" spans="1:18" ht="15" customHeight="1">
      <c r="A47" s="107"/>
      <c r="B47" s="226"/>
      <c r="C47" s="226"/>
      <c r="D47" s="227"/>
      <c r="E47" s="272"/>
      <c r="F47" s="273"/>
      <c r="G47" s="273"/>
      <c r="H47" s="231"/>
      <c r="I47" s="232"/>
      <c r="K47" s="217"/>
      <c r="L47" s="218"/>
      <c r="M47" s="218"/>
      <c r="N47" s="218"/>
      <c r="O47" s="83"/>
      <c r="P47" s="83"/>
      <c r="Q47" s="83"/>
      <c r="R47" s="83"/>
    </row>
    <row r="48" spans="1:18" ht="15" customHeight="1">
      <c r="A48" s="107"/>
      <c r="B48" s="226"/>
      <c r="C48" s="226"/>
      <c r="D48" s="227"/>
      <c r="E48" s="272"/>
      <c r="F48" s="272"/>
      <c r="G48" s="273"/>
      <c r="H48" s="231"/>
      <c r="I48" s="232"/>
      <c r="K48" s="217"/>
      <c r="L48" s="218"/>
      <c r="M48" s="218"/>
      <c r="N48" s="218"/>
      <c r="O48" s="83"/>
      <c r="P48" s="83"/>
      <c r="Q48" s="83"/>
      <c r="R48" s="83"/>
    </row>
    <row r="49" spans="1:18" ht="15" customHeight="1">
      <c r="A49" s="107"/>
      <c r="B49" s="226"/>
      <c r="C49" s="226"/>
      <c r="D49" s="227"/>
      <c r="E49" s="272"/>
      <c r="F49" s="273"/>
      <c r="G49" s="273"/>
      <c r="H49" s="231"/>
      <c r="I49" s="232"/>
      <c r="K49" s="217"/>
      <c r="L49" s="218"/>
      <c r="M49" s="218"/>
      <c r="N49" s="218"/>
      <c r="O49" s="83"/>
      <c r="P49" s="83"/>
      <c r="Q49" s="83"/>
      <c r="R49" s="83"/>
    </row>
    <row r="50" spans="1:18" ht="15" customHeight="1">
      <c r="A50" s="107"/>
      <c r="B50" s="226"/>
      <c r="C50" s="226"/>
      <c r="D50" s="227"/>
      <c r="E50" s="272"/>
      <c r="F50" s="273"/>
      <c r="G50" s="273"/>
      <c r="H50" s="231"/>
      <c r="I50" s="232"/>
      <c r="K50" s="217"/>
      <c r="L50" s="218"/>
      <c r="M50" s="218"/>
      <c r="N50" s="218"/>
      <c r="O50" s="83"/>
      <c r="P50" s="83"/>
      <c r="Q50" s="83"/>
      <c r="R50" s="83"/>
    </row>
    <row r="51" spans="1:18" ht="15" customHeight="1">
      <c r="A51" s="281" t="s">
        <v>149</v>
      </c>
      <c r="B51" s="102"/>
      <c r="C51" s="282" t="s">
        <v>150</v>
      </c>
      <c r="D51" s="227"/>
      <c r="E51" s="272"/>
      <c r="F51" s="272"/>
      <c r="G51" s="273"/>
      <c r="H51" s="231"/>
      <c r="I51" s="105"/>
      <c r="K51" s="217"/>
      <c r="L51" s="218"/>
      <c r="M51" s="218"/>
      <c r="N51" s="218"/>
      <c r="O51" s="83"/>
      <c r="P51" s="83"/>
      <c r="Q51" s="83"/>
      <c r="R51" s="83"/>
    </row>
    <row r="52" spans="1:18" ht="15" customHeight="1">
      <c r="A52" s="107"/>
      <c r="B52" s="102"/>
      <c r="C52" s="102"/>
      <c r="D52" s="227"/>
      <c r="E52" s="272"/>
      <c r="F52" s="273"/>
      <c r="G52" s="273"/>
      <c r="H52" s="231"/>
      <c r="I52" s="105"/>
      <c r="K52" s="217"/>
      <c r="L52" s="218"/>
      <c r="M52" s="218"/>
      <c r="N52" s="218"/>
      <c r="O52" s="83"/>
      <c r="P52" s="83"/>
      <c r="Q52" s="83"/>
      <c r="R52" s="83"/>
    </row>
    <row r="53" spans="1:18" ht="15" customHeight="1">
      <c r="A53" s="281"/>
      <c r="B53" s="102"/>
      <c r="C53" s="102"/>
      <c r="D53" s="227"/>
      <c r="E53" s="272"/>
      <c r="F53" s="272"/>
      <c r="G53" s="273"/>
      <c r="H53" s="231"/>
      <c r="I53" s="232"/>
    </row>
    <row r="54" spans="1:18" ht="15" customHeight="1" thickBot="1">
      <c r="A54" s="52"/>
      <c r="B54" s="226"/>
      <c r="C54" s="226"/>
      <c r="D54" s="227"/>
      <c r="E54" s="277"/>
      <c r="F54" s="278"/>
      <c r="G54" s="278"/>
      <c r="H54" s="231"/>
      <c r="I54" s="232"/>
      <c r="K54" s="217"/>
      <c r="L54" s="218"/>
      <c r="M54" s="218"/>
      <c r="N54" s="218"/>
      <c r="O54" s="83"/>
      <c r="P54" s="83"/>
      <c r="Q54" s="83"/>
      <c r="R54" s="83"/>
    </row>
    <row r="55" spans="1:18" ht="36" customHeight="1" thickBot="1">
      <c r="A55" s="219"/>
      <c r="B55" s="448" t="s">
        <v>196</v>
      </c>
      <c r="C55" s="880" t="s">
        <v>212</v>
      </c>
      <c r="D55" s="881"/>
      <c r="E55" s="881"/>
      <c r="F55" s="881"/>
      <c r="G55" s="881"/>
      <c r="H55" s="882"/>
      <c r="I55" s="224"/>
      <c r="K55" s="217"/>
      <c r="L55" s="218"/>
      <c r="M55" s="218"/>
      <c r="N55" s="218"/>
      <c r="O55" s="83"/>
      <c r="P55" s="83"/>
      <c r="Q55" s="83"/>
      <c r="R55" s="83"/>
    </row>
    <row r="56" spans="1:18" s="330" customFormat="1" ht="15" customHeight="1">
      <c r="A56" s="338"/>
      <c r="B56" s="447"/>
      <c r="C56" s="339"/>
      <c r="D56" s="340"/>
      <c r="E56" s="341"/>
      <c r="F56" s="342"/>
      <c r="G56" s="343"/>
      <c r="H56" s="344"/>
      <c r="I56" s="345"/>
      <c r="K56" s="335"/>
      <c r="L56" s="336"/>
      <c r="M56" s="336"/>
      <c r="N56" s="336"/>
      <c r="O56" s="337"/>
      <c r="P56" s="337"/>
      <c r="Q56" s="337"/>
      <c r="R56" s="337"/>
    </row>
    <row r="57" spans="1:18" ht="15" customHeight="1">
      <c r="A57" s="322"/>
      <c r="B57" s="255"/>
      <c r="C57" s="255"/>
      <c r="D57" s="325"/>
      <c r="E57" s="323"/>
      <c r="F57" s="324"/>
      <c r="G57" s="326"/>
      <c r="H57" s="327"/>
      <c r="I57" s="328"/>
      <c r="K57" s="217"/>
      <c r="L57" s="218"/>
      <c r="M57" s="218"/>
      <c r="N57" s="218"/>
      <c r="O57" s="83"/>
      <c r="P57" s="83"/>
      <c r="Q57" s="83"/>
      <c r="R57" s="83"/>
    </row>
    <row r="58" spans="1:18" ht="16.5" thickBot="1">
      <c r="A58" s="423"/>
      <c r="B58" s="424"/>
      <c r="C58" s="424"/>
      <c r="D58" s="424"/>
      <c r="E58" s="424"/>
      <c r="F58" s="424"/>
      <c r="G58" s="220"/>
      <c r="H58" s="220"/>
      <c r="I58" s="221"/>
      <c r="K58" s="425"/>
      <c r="L58" s="425"/>
      <c r="M58" s="425"/>
      <c r="N58" s="425"/>
      <c r="O58" s="425"/>
      <c r="P58" s="83"/>
      <c r="Q58" s="83"/>
      <c r="R58" s="83"/>
    </row>
    <row r="59" spans="1:18" ht="15.75" customHeight="1" thickTop="1" thickBot="1">
      <c r="A59" s="56" t="str">
        <f>'100 Series - RL'!$A$63</f>
        <v>SERVICE :  Hourly rate for repairs and authorized service outside of contractual obligations is =  $  /Hr.</v>
      </c>
      <c r="B59" s="86"/>
      <c r="C59" s="86"/>
      <c r="D59" s="86"/>
      <c r="E59" s="86"/>
      <c r="F59" s="86"/>
      <c r="G59" s="130"/>
      <c r="H59" s="104">
        <f>0.13*(G59)</f>
        <v>0</v>
      </c>
      <c r="I59" s="105">
        <f>G59+H59</f>
        <v>0</v>
      </c>
    </row>
    <row r="60" spans="1:18" ht="15" customHeight="1" thickTop="1">
      <c r="A60" s="90"/>
      <c r="B60" s="91"/>
      <c r="C60" s="91"/>
      <c r="D60" s="91"/>
      <c r="E60" s="91"/>
      <c r="F60" s="91"/>
      <c r="G60" s="91"/>
      <c r="H60" s="91"/>
      <c r="I60" s="96"/>
      <c r="K60" s="139"/>
      <c r="L60" s="139"/>
      <c r="M60" s="139"/>
      <c r="N60" s="139"/>
      <c r="O60" s="139"/>
      <c r="P60" s="139"/>
      <c r="Q60" s="139"/>
      <c r="R60" s="139"/>
    </row>
    <row r="61" spans="1:18" ht="15" customHeight="1">
      <c r="A61" s="97"/>
      <c r="B61" s="92" t="s">
        <v>20</v>
      </c>
      <c r="C61" s="93"/>
      <c r="D61" s="93"/>
      <c r="E61" s="93"/>
      <c r="F61" s="93"/>
      <c r="G61" s="93"/>
      <c r="H61" s="93"/>
      <c r="I61" s="98"/>
      <c r="K61" s="93"/>
      <c r="L61" s="92"/>
      <c r="M61" s="93"/>
      <c r="N61" s="93"/>
      <c r="O61" s="93"/>
      <c r="P61" s="93"/>
      <c r="Q61" s="93"/>
      <c r="R61" s="93"/>
    </row>
    <row r="62" spans="1:18" ht="15" customHeight="1">
      <c r="A62" s="97"/>
      <c r="B62" s="93"/>
      <c r="C62" s="93"/>
      <c r="D62" s="93"/>
      <c r="E62" s="93"/>
      <c r="F62" s="93"/>
      <c r="G62" s="93"/>
      <c r="H62" s="93"/>
      <c r="I62" s="98"/>
      <c r="K62" s="93"/>
      <c r="L62" s="93"/>
      <c r="M62" s="93"/>
      <c r="N62" s="93"/>
      <c r="O62" s="93"/>
      <c r="P62" s="93"/>
      <c r="Q62" s="93"/>
      <c r="R62" s="93"/>
    </row>
    <row r="63" spans="1:18" ht="15" customHeight="1">
      <c r="A63" s="97" t="s">
        <v>29</v>
      </c>
      <c r="B63" s="93"/>
      <c r="C63" s="93"/>
      <c r="D63" s="92"/>
      <c r="E63" s="92"/>
      <c r="F63" s="92"/>
      <c r="G63" s="92"/>
      <c r="H63" s="92"/>
      <c r="I63" s="99"/>
      <c r="K63" s="93"/>
      <c r="L63" s="93"/>
      <c r="M63" s="93"/>
      <c r="N63" s="92"/>
      <c r="O63" s="92"/>
      <c r="P63" s="92"/>
      <c r="Q63" s="92"/>
      <c r="R63" s="92"/>
    </row>
    <row r="64" spans="1:18" ht="15" customHeight="1">
      <c r="A64" s="97" t="s">
        <v>30</v>
      </c>
      <c r="B64" s="93"/>
      <c r="C64" s="93"/>
      <c r="D64" s="93"/>
      <c r="E64" s="93"/>
      <c r="F64" s="93"/>
      <c r="G64" s="93"/>
      <c r="H64" s="93"/>
      <c r="I64" s="98"/>
      <c r="K64" s="93"/>
      <c r="L64" s="93"/>
      <c r="M64" s="93"/>
      <c r="N64" s="93"/>
      <c r="O64" s="93"/>
      <c r="P64" s="93"/>
      <c r="Q64" s="93"/>
      <c r="R64" s="93"/>
    </row>
    <row r="65" spans="1:18" ht="15" customHeight="1">
      <c r="A65" s="110" t="s">
        <v>31</v>
      </c>
      <c r="B65" s="94"/>
      <c r="C65" s="95"/>
      <c r="D65" s="95"/>
      <c r="E65" s="95"/>
      <c r="F65" s="95"/>
      <c r="G65" s="93"/>
      <c r="H65" s="93"/>
      <c r="I65" s="98"/>
      <c r="K65" s="95"/>
      <c r="L65" s="94"/>
      <c r="M65" s="95"/>
      <c r="N65" s="95"/>
      <c r="O65" s="95"/>
      <c r="P65" s="93"/>
      <c r="Q65" s="93"/>
      <c r="R65" s="93"/>
    </row>
    <row r="66" spans="1:18" ht="15" customHeight="1">
      <c r="A66" s="100" t="s">
        <v>32</v>
      </c>
      <c r="B66" s="93"/>
      <c r="C66" s="93"/>
      <c r="D66" s="93"/>
      <c r="E66" s="93"/>
      <c r="F66" s="93"/>
      <c r="G66" s="93"/>
      <c r="H66" s="93"/>
      <c r="I66" s="98"/>
      <c r="K66" s="140"/>
      <c r="L66" s="93"/>
      <c r="M66" s="93"/>
      <c r="N66" s="93"/>
      <c r="O66" s="93"/>
      <c r="P66" s="93"/>
      <c r="Q66" s="93"/>
      <c r="R66" s="93"/>
    </row>
    <row r="67" spans="1:18" ht="15" customHeight="1">
      <c r="A67" s="100" t="s">
        <v>33</v>
      </c>
      <c r="B67" s="93"/>
      <c r="C67" s="93"/>
      <c r="D67" s="95"/>
      <c r="E67" s="95"/>
      <c r="F67" s="95"/>
      <c r="G67" s="95"/>
      <c r="H67" s="95"/>
      <c r="I67" s="101"/>
      <c r="K67" s="140"/>
      <c r="L67" s="93"/>
      <c r="M67" s="93"/>
      <c r="N67" s="95"/>
      <c r="O67" s="95"/>
      <c r="P67" s="95"/>
      <c r="Q67" s="95"/>
      <c r="R67" s="95"/>
    </row>
    <row r="68" spans="1:18" ht="15" customHeight="1">
      <c r="A68" s="97" t="s">
        <v>34</v>
      </c>
      <c r="B68" s="93"/>
      <c r="C68" s="93"/>
      <c r="D68" s="93"/>
      <c r="E68" s="93"/>
      <c r="F68" s="93"/>
      <c r="G68" s="93"/>
      <c r="H68" s="93"/>
      <c r="I68" s="98"/>
      <c r="K68" s="93"/>
      <c r="L68" s="93"/>
      <c r="M68" s="93"/>
      <c r="N68" s="93"/>
      <c r="O68" s="93"/>
      <c r="P68" s="93"/>
      <c r="Q68" s="93"/>
      <c r="R68" s="93"/>
    </row>
    <row r="69" spans="1:18" ht="15" customHeight="1">
      <c r="A69" s="97" t="s">
        <v>35</v>
      </c>
      <c r="B69" s="93"/>
      <c r="C69" s="93"/>
      <c r="D69" s="93"/>
      <c r="E69" s="93"/>
      <c r="F69" s="93"/>
      <c r="G69" s="412" t="s">
        <v>429</v>
      </c>
      <c r="H69" s="413"/>
      <c r="I69" s="347"/>
      <c r="K69" s="93"/>
      <c r="L69" s="93"/>
      <c r="M69" s="93"/>
      <c r="N69" s="93"/>
      <c r="O69" s="93"/>
      <c r="P69" s="93"/>
      <c r="Q69" s="93"/>
      <c r="R69" s="93"/>
    </row>
    <row r="70" spans="1:18" ht="15" customHeight="1">
      <c r="A70" s="97" t="s">
        <v>36</v>
      </c>
      <c r="B70" s="93"/>
      <c r="C70" s="93"/>
      <c r="D70" s="93"/>
      <c r="E70" s="93"/>
      <c r="F70" s="93"/>
      <c r="G70" s="93"/>
      <c r="H70" s="93"/>
      <c r="I70" s="98"/>
      <c r="K70" s="93"/>
      <c r="L70" s="93"/>
      <c r="M70" s="93"/>
      <c r="N70" s="93"/>
      <c r="O70" s="93"/>
      <c r="P70" s="93"/>
      <c r="Q70" s="93"/>
      <c r="R70" s="93"/>
    </row>
    <row r="71" spans="1:18" ht="15" customHeight="1">
      <c r="A71" s="100" t="s">
        <v>37</v>
      </c>
      <c r="B71" s="93"/>
      <c r="C71" s="93"/>
      <c r="D71" s="93"/>
      <c r="E71" s="93"/>
      <c r="F71" s="93"/>
      <c r="G71" s="412" t="s">
        <v>156</v>
      </c>
      <c r="H71" s="413"/>
      <c r="I71" s="347"/>
      <c r="K71" s="140"/>
      <c r="L71" s="93"/>
      <c r="M71" s="93"/>
      <c r="N71" s="93"/>
      <c r="O71" s="93"/>
      <c r="P71" s="93"/>
      <c r="Q71" s="93"/>
      <c r="R71" s="93"/>
    </row>
    <row r="72" spans="1:18" ht="15" customHeight="1">
      <c r="A72" s="110"/>
      <c r="B72" s="139"/>
      <c r="C72" s="139"/>
      <c r="D72" s="139"/>
      <c r="E72" s="139"/>
      <c r="F72" s="139"/>
      <c r="G72" s="139"/>
      <c r="H72" s="139"/>
      <c r="I72" s="184"/>
      <c r="K72" s="139"/>
      <c r="L72" s="139"/>
      <c r="M72" s="139"/>
      <c r="N72" s="139"/>
      <c r="O72" s="139"/>
      <c r="P72" s="139"/>
      <c r="Q72" s="139"/>
      <c r="R72" s="139"/>
    </row>
    <row r="73" spans="1:18" ht="18" customHeight="1" thickBot="1">
      <c r="A73" s="185" t="s">
        <v>49</v>
      </c>
      <c r="B73" s="186"/>
      <c r="C73" s="187">
        <v>30</v>
      </c>
      <c r="D73" s="186" t="s">
        <v>13</v>
      </c>
      <c r="E73" s="186"/>
      <c r="F73" s="186" t="s">
        <v>14</v>
      </c>
      <c r="G73" s="186"/>
      <c r="H73" s="188"/>
      <c r="I73" s="189"/>
      <c r="K73" s="146"/>
      <c r="L73" s="146"/>
      <c r="M73" s="222"/>
      <c r="N73" s="146"/>
      <c r="O73" s="146"/>
      <c r="P73" s="146"/>
      <c r="Q73" s="141"/>
      <c r="R73" s="146"/>
    </row>
    <row r="74" spans="1:18" ht="12" customHeight="1" thickTop="1">
      <c r="K74" s="86"/>
      <c r="L74" s="86"/>
      <c r="M74" s="86"/>
      <c r="N74" s="86"/>
      <c r="O74" s="86"/>
      <c r="P74" s="86"/>
      <c r="Q74" s="86"/>
      <c r="R74" s="86"/>
    </row>
    <row r="75" spans="1:18" ht="12" customHeight="1"/>
    <row r="76" spans="1:18" ht="12" customHeight="1"/>
    <row r="77" spans="1:18" ht="12" customHeight="1"/>
    <row r="78" spans="1:18" ht="16.5" customHeight="1"/>
    <row r="79" spans="1:18" ht="12" customHeight="1"/>
    <row r="80" spans="1:18" ht="15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9" customHeight="1"/>
    <row r="93" ht="12.75" customHeight="1"/>
    <row r="94" ht="16.5" customHeight="1"/>
    <row r="95" ht="12" customHeight="1"/>
    <row r="96" ht="12" customHeight="1"/>
    <row r="97" ht="12" customHeight="1"/>
    <row r="98" ht="12.75" customHeight="1"/>
    <row r="99" ht="12" customHeight="1"/>
    <row r="100" ht="12" customHeight="1"/>
    <row r="101" ht="12" customHeight="1"/>
    <row r="102" ht="9" customHeight="1"/>
    <row r="103" ht="12" customHeight="1"/>
  </sheetData>
  <mergeCells count="2">
    <mergeCell ref="D2:F2"/>
    <mergeCell ref="C55:H55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6"/>
  <sheetViews>
    <sheetView view="pageBreakPreview" zoomScaleNormal="100" zoomScaleSheetLayoutView="100" workbookViewId="0">
      <selection activeCell="G62" sqref="G62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1" max="16" width="9.77734375" style="330"/>
    <col min="17" max="17" width="10" style="330" bestFit="1" customWidth="1"/>
    <col min="18" max="18" width="9.77734375" style="330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354"/>
      <c r="L1" s="354"/>
      <c r="M1" s="354"/>
      <c r="N1" s="354"/>
      <c r="O1" s="354"/>
      <c r="P1" s="354"/>
      <c r="Q1" s="354"/>
      <c r="R1" s="354"/>
    </row>
    <row r="2" spans="1:18" ht="15" customHeight="1" thickBot="1">
      <c r="A2" s="145"/>
      <c r="B2" s="146"/>
      <c r="C2" s="147"/>
      <c r="D2" s="879" t="s">
        <v>38</v>
      </c>
      <c r="E2" s="879"/>
      <c r="F2" s="879"/>
      <c r="G2" s="86"/>
      <c r="H2" s="86"/>
      <c r="I2" s="149"/>
      <c r="K2" s="354"/>
      <c r="L2" s="354"/>
      <c r="M2" s="355"/>
      <c r="N2" s="356"/>
      <c r="O2" s="357"/>
      <c r="P2" s="358"/>
      <c r="Q2" s="359"/>
      <c r="R2" s="360"/>
    </row>
    <row r="3" spans="1:18" ht="15" customHeight="1" thickTop="1">
      <c r="A3" s="150" t="s">
        <v>1</v>
      </c>
      <c r="B3" s="885" t="str">
        <f>'800 Series'!B3</f>
        <v>PLACE ST THOMAS &amp; RATHWELL LANDING</v>
      </c>
      <c r="C3" s="885"/>
      <c r="D3" s="886"/>
      <c r="E3" s="886"/>
      <c r="F3" s="194"/>
      <c r="G3" s="352" t="s">
        <v>0</v>
      </c>
      <c r="H3" s="887">
        <f>'100 Series - RL'!I2</f>
        <v>43922</v>
      </c>
      <c r="I3" s="888"/>
      <c r="K3" s="360"/>
      <c r="L3" s="361"/>
      <c r="M3" s="354"/>
      <c r="N3" s="354"/>
      <c r="O3" s="354"/>
      <c r="P3" s="360"/>
      <c r="Q3" s="360"/>
      <c r="R3" s="360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360"/>
      <c r="L4" s="362"/>
      <c r="M4" s="362"/>
      <c r="N4" s="362"/>
      <c r="O4" s="362"/>
      <c r="P4" s="363"/>
      <c r="Q4" s="360"/>
      <c r="R4" s="360"/>
    </row>
    <row r="5" spans="1:18" ht="15" customHeight="1">
      <c r="A5" s="150" t="s">
        <v>3</v>
      </c>
      <c r="B5" s="151" t="s">
        <v>202</v>
      </c>
      <c r="C5" s="155"/>
      <c r="D5" s="153"/>
      <c r="E5" s="153"/>
      <c r="F5" s="156"/>
      <c r="G5" s="153" t="s">
        <v>4</v>
      </c>
      <c r="H5" s="437"/>
      <c r="I5" s="134"/>
      <c r="K5" s="360"/>
      <c r="L5" s="364"/>
      <c r="M5" s="364"/>
      <c r="N5" s="360"/>
      <c r="O5" s="365"/>
      <c r="P5" s="360"/>
      <c r="Q5" s="364"/>
      <c r="R5" s="364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360"/>
      <c r="L6" s="360"/>
      <c r="M6" s="360"/>
      <c r="N6" s="360"/>
      <c r="O6" s="360"/>
      <c r="P6" s="366"/>
      <c r="Q6" s="364"/>
      <c r="R6" s="364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360"/>
      <c r="L7" s="367"/>
      <c r="M7" s="364"/>
      <c r="N7" s="360"/>
      <c r="O7" s="360"/>
      <c r="P7" s="360"/>
      <c r="Q7" s="363"/>
      <c r="R7" s="363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360"/>
      <c r="L8" s="360"/>
      <c r="M8" s="360"/>
      <c r="N8" s="368"/>
      <c r="O8" s="368"/>
      <c r="P8" s="360"/>
      <c r="Q8" s="364"/>
      <c r="R8" s="360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360"/>
      <c r="L9" s="364"/>
      <c r="M9" s="360"/>
      <c r="N9" s="368"/>
      <c r="O9" s="368"/>
      <c r="P9" s="367"/>
      <c r="Q9" s="364"/>
      <c r="R9" s="369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360"/>
      <c r="L10" s="364"/>
      <c r="M10" s="360"/>
      <c r="N10" s="368"/>
      <c r="O10" s="368"/>
      <c r="P10" s="360"/>
      <c r="Q10" s="360"/>
      <c r="R10" s="354"/>
    </row>
    <row r="11" spans="1:18" ht="18.75" customHeight="1" thickTop="1" thickBot="1">
      <c r="A11" s="876" t="s">
        <v>206</v>
      </c>
      <c r="B11" s="877"/>
      <c r="C11" s="877"/>
      <c r="D11" s="877"/>
      <c r="E11" s="877"/>
      <c r="F11" s="877"/>
      <c r="G11" s="877"/>
      <c r="H11" s="877"/>
      <c r="I11" s="878"/>
      <c r="K11" s="360"/>
      <c r="L11" s="364"/>
      <c r="M11" s="360"/>
      <c r="N11" s="368"/>
      <c r="O11" s="368"/>
      <c r="P11" s="360"/>
      <c r="Q11" s="360"/>
      <c r="R11" s="354"/>
    </row>
    <row r="12" spans="1:18" ht="15" customHeight="1" thickTop="1" thickBot="1">
      <c r="A12" s="39"/>
      <c r="B12" s="121"/>
      <c r="C12" s="122"/>
      <c r="D12" s="122"/>
      <c r="E12" s="225"/>
      <c r="F12" s="279"/>
      <c r="G12" s="162" t="s">
        <v>45</v>
      </c>
      <c r="H12" s="163" t="s">
        <v>28</v>
      </c>
      <c r="I12" s="164" t="s">
        <v>8</v>
      </c>
      <c r="K12" s="370"/>
      <c r="L12" s="371"/>
      <c r="M12" s="371"/>
      <c r="N12" s="372"/>
      <c r="O12" s="372"/>
      <c r="P12" s="371"/>
      <c r="Q12" s="371"/>
      <c r="R12" s="371"/>
    </row>
    <row r="13" spans="1:18" ht="15" customHeight="1" thickTop="1">
      <c r="A13" s="165" t="s">
        <v>9</v>
      </c>
      <c r="B13" s="435" t="s">
        <v>200</v>
      </c>
      <c r="C13" s="167"/>
      <c r="D13" s="260"/>
      <c r="E13" s="258" t="s">
        <v>23</v>
      </c>
      <c r="F13" s="265"/>
      <c r="G13" s="168"/>
      <c r="H13" s="169"/>
      <c r="I13" s="170"/>
      <c r="K13" s="371"/>
      <c r="L13" s="373"/>
      <c r="M13" s="374"/>
      <c r="N13" s="375"/>
      <c r="O13" s="368"/>
      <c r="P13" s="376"/>
      <c r="Q13" s="376"/>
      <c r="R13" s="376"/>
    </row>
    <row r="14" spans="1:18" ht="15" customHeight="1">
      <c r="A14" s="42" t="s">
        <v>2</v>
      </c>
      <c r="B14" s="14" t="s">
        <v>18</v>
      </c>
      <c r="C14" s="14"/>
      <c r="D14" s="118"/>
      <c r="E14" s="259" t="s">
        <v>18</v>
      </c>
      <c r="F14" s="266"/>
      <c r="G14" s="171" t="s">
        <v>46</v>
      </c>
      <c r="H14" s="172" t="s">
        <v>47</v>
      </c>
      <c r="I14" s="173" t="s">
        <v>48</v>
      </c>
      <c r="K14" s="370"/>
      <c r="L14" s="374"/>
      <c r="M14" s="374"/>
      <c r="N14" s="374"/>
      <c r="O14" s="377"/>
      <c r="P14" s="378"/>
      <c r="Q14" s="378"/>
      <c r="R14" s="378"/>
    </row>
    <row r="15" spans="1:18" ht="15" customHeight="1">
      <c r="A15" s="43" t="s">
        <v>10</v>
      </c>
      <c r="B15" s="16">
        <v>680</v>
      </c>
      <c r="C15" s="16"/>
      <c r="D15" s="112"/>
      <c r="E15" s="259" t="s">
        <v>50</v>
      </c>
      <c r="F15" s="267"/>
      <c r="G15" s="6"/>
      <c r="H15" s="1"/>
      <c r="I15" s="41"/>
      <c r="K15" s="379"/>
      <c r="L15" s="378"/>
      <c r="M15" s="378"/>
      <c r="N15" s="378"/>
      <c r="O15" s="376"/>
      <c r="P15" s="376"/>
      <c r="Q15" s="376"/>
      <c r="R15" s="376"/>
    </row>
    <row r="16" spans="1:18" ht="15" customHeight="1" thickBot="1">
      <c r="A16" s="174"/>
      <c r="B16" s="175">
        <v>1</v>
      </c>
      <c r="C16" s="175"/>
      <c r="D16" s="261"/>
      <c r="E16" s="262"/>
      <c r="F16" s="268"/>
      <c r="G16" s="176"/>
      <c r="H16" s="436">
        <v>0.13</v>
      </c>
      <c r="I16" s="178"/>
      <c r="K16" s="380"/>
      <c r="L16" s="381"/>
      <c r="M16" s="381"/>
      <c r="N16" s="381"/>
      <c r="O16" s="377"/>
      <c r="P16" s="376"/>
      <c r="Q16" s="376"/>
      <c r="R16" s="354"/>
    </row>
    <row r="17" spans="1:18" ht="15" customHeight="1" thickTop="1" thickBot="1">
      <c r="A17" s="179" t="s">
        <v>11</v>
      </c>
      <c r="B17" s="180"/>
      <c r="C17" s="180"/>
      <c r="D17" s="181"/>
      <c r="E17" s="256"/>
      <c r="F17" s="256"/>
      <c r="G17" s="256"/>
      <c r="H17" s="271"/>
      <c r="I17" s="182"/>
      <c r="K17" s="382"/>
      <c r="L17" s="370"/>
      <c r="M17" s="370"/>
      <c r="N17" s="370"/>
      <c r="O17" s="370"/>
      <c r="P17" s="370"/>
      <c r="Q17" s="370"/>
      <c r="R17" s="370"/>
    </row>
    <row r="18" spans="1:18" ht="15" customHeight="1" thickTop="1">
      <c r="A18" s="48" t="s">
        <v>2</v>
      </c>
      <c r="B18" s="183"/>
      <c r="C18" s="183"/>
      <c r="D18" s="5" t="s">
        <v>2</v>
      </c>
      <c r="E18" s="257"/>
      <c r="F18" s="270"/>
      <c r="G18" s="270" t="s">
        <v>2</v>
      </c>
      <c r="H18" s="269" t="s">
        <v>2</v>
      </c>
      <c r="I18" s="49" t="s">
        <v>2</v>
      </c>
      <c r="K18" s="383"/>
      <c r="L18" s="384"/>
      <c r="M18" s="384"/>
      <c r="N18" s="384"/>
      <c r="O18" s="384"/>
      <c r="P18" s="384"/>
      <c r="Q18" s="384"/>
      <c r="R18" s="384"/>
    </row>
    <row r="19" spans="1:18" ht="15" customHeight="1">
      <c r="A19" s="107" t="s">
        <v>408</v>
      </c>
      <c r="B19" s="226"/>
      <c r="C19" s="226"/>
      <c r="D19" s="227"/>
      <c r="E19" s="272"/>
      <c r="F19" s="276"/>
      <c r="G19" s="273">
        <f>+B19</f>
        <v>0</v>
      </c>
      <c r="H19" s="231">
        <f>G19*H$16</f>
        <v>0</v>
      </c>
      <c r="I19" s="232">
        <f>+G19+H19</f>
        <v>0</v>
      </c>
      <c r="K19" s="383"/>
      <c r="L19" s="384"/>
      <c r="M19" s="384"/>
      <c r="N19" s="384"/>
      <c r="O19" s="384"/>
      <c r="P19" s="384"/>
      <c r="Q19" s="384"/>
      <c r="R19" s="384"/>
    </row>
    <row r="20" spans="1:18" ht="15" customHeight="1">
      <c r="A20" s="873" t="s">
        <v>402</v>
      </c>
      <c r="B20" s="883"/>
      <c r="C20" s="883"/>
      <c r="D20" s="883"/>
      <c r="E20" s="883"/>
      <c r="F20" s="883"/>
      <c r="G20" s="883"/>
      <c r="H20" s="883"/>
      <c r="I20" s="884"/>
      <c r="J20" s="383"/>
      <c r="K20" s="384"/>
      <c r="L20" s="384"/>
      <c r="M20" s="384"/>
      <c r="N20" s="384"/>
      <c r="O20" s="384"/>
      <c r="P20" s="384"/>
      <c r="Q20" s="384"/>
      <c r="R20"/>
    </row>
    <row r="21" spans="1:18" ht="15" customHeight="1">
      <c r="A21" s="107"/>
      <c r="B21" s="226"/>
      <c r="C21" s="226"/>
      <c r="D21" s="227"/>
      <c r="E21" s="272"/>
      <c r="F21" s="276"/>
      <c r="G21" s="273"/>
      <c r="H21" s="231"/>
      <c r="I21" s="232"/>
      <c r="K21" s="383"/>
      <c r="L21" s="384"/>
      <c r="M21" s="384"/>
      <c r="N21" s="384"/>
      <c r="O21" s="384"/>
      <c r="P21" s="384"/>
      <c r="Q21" s="384"/>
      <c r="R21" s="384"/>
    </row>
    <row r="22" spans="1:18" ht="15" customHeight="1">
      <c r="A22" s="107" t="s">
        <v>197</v>
      </c>
      <c r="B22" s="226"/>
      <c r="C22" s="226"/>
      <c r="D22" s="227"/>
      <c r="E22" s="272"/>
      <c r="F22" s="276"/>
      <c r="G22" s="273">
        <f>+B22</f>
        <v>0</v>
      </c>
      <c r="H22" s="231">
        <f>G22*H16</f>
        <v>0</v>
      </c>
      <c r="I22" s="232">
        <f>+G22+H22</f>
        <v>0</v>
      </c>
      <c r="K22" s="383"/>
      <c r="L22" s="384"/>
      <c r="M22" s="384"/>
      <c r="N22" s="384"/>
      <c r="O22" s="384"/>
      <c r="P22" s="384"/>
      <c r="Q22" s="384"/>
      <c r="R22" s="384"/>
    </row>
    <row r="23" spans="1:18" ht="15" customHeight="1">
      <c r="A23" s="873" t="s">
        <v>398</v>
      </c>
      <c r="B23" s="883"/>
      <c r="C23" s="883"/>
      <c r="D23" s="883"/>
      <c r="E23" s="883"/>
      <c r="F23" s="883"/>
      <c r="G23" s="883"/>
      <c r="H23" s="883"/>
      <c r="I23" s="884"/>
      <c r="J23" s="383"/>
      <c r="K23" s="384"/>
      <c r="L23" s="384"/>
      <c r="M23" s="384"/>
      <c r="N23" s="384"/>
      <c r="O23" s="384"/>
      <c r="P23" s="384"/>
      <c r="Q23" s="384"/>
      <c r="R23"/>
    </row>
    <row r="24" spans="1:18" ht="15" customHeight="1">
      <c r="A24" s="107"/>
      <c r="B24" s="226"/>
      <c r="C24" s="226"/>
      <c r="D24" s="227"/>
      <c r="E24" s="272"/>
      <c r="F24" s="276"/>
      <c r="G24" s="273"/>
      <c r="H24" s="231"/>
      <c r="I24" s="232"/>
      <c r="K24" s="383"/>
      <c r="L24" s="384"/>
      <c r="M24" s="384"/>
      <c r="N24" s="384"/>
      <c r="O24" s="384"/>
      <c r="P24" s="384"/>
      <c r="Q24" s="384"/>
      <c r="R24" s="384"/>
    </row>
    <row r="25" spans="1:18" ht="15" customHeight="1">
      <c r="A25" s="107" t="s">
        <v>198</v>
      </c>
      <c r="B25" s="226"/>
      <c r="C25" s="226"/>
      <c r="D25" s="227"/>
      <c r="E25" s="272"/>
      <c r="F25" s="276"/>
      <c r="G25" s="273">
        <f>+B25</f>
        <v>0</v>
      </c>
      <c r="H25" s="231">
        <f>G25*H16</f>
        <v>0</v>
      </c>
      <c r="I25" s="232">
        <f>+G25+H25</f>
        <v>0</v>
      </c>
      <c r="K25" s="383"/>
      <c r="L25" s="384"/>
      <c r="M25" s="384"/>
      <c r="N25" s="384"/>
      <c r="O25" s="384"/>
      <c r="P25" s="384"/>
      <c r="Q25" s="384"/>
      <c r="R25" s="384"/>
    </row>
    <row r="26" spans="1:18" ht="15" customHeight="1">
      <c r="A26" s="873" t="s">
        <v>405</v>
      </c>
      <c r="B26" s="883"/>
      <c r="C26" s="883"/>
      <c r="D26" s="883"/>
      <c r="E26" s="883"/>
      <c r="F26" s="883"/>
      <c r="G26" s="883"/>
      <c r="H26" s="883"/>
      <c r="I26" s="884"/>
      <c r="J26" s="383"/>
      <c r="K26" s="384"/>
      <c r="L26" s="384"/>
      <c r="M26" s="384"/>
      <c r="N26" s="384"/>
      <c r="O26" s="384"/>
      <c r="P26" s="384"/>
      <c r="Q26" s="384"/>
      <c r="R26"/>
    </row>
    <row r="27" spans="1:18" ht="15" customHeight="1">
      <c r="A27" s="107" t="s">
        <v>198</v>
      </c>
      <c r="B27" s="226"/>
      <c r="C27" s="226"/>
      <c r="D27" s="227"/>
      <c r="E27" s="272"/>
      <c r="F27" s="276"/>
      <c r="G27" s="273">
        <f>+B27</f>
        <v>0</v>
      </c>
      <c r="H27" s="231">
        <f>G27*H$16</f>
        <v>0</v>
      </c>
      <c r="I27" s="232">
        <f>+G27+H27</f>
        <v>0</v>
      </c>
      <c r="K27" s="383"/>
      <c r="L27" s="384"/>
      <c r="M27" s="384"/>
      <c r="N27" s="384"/>
      <c r="O27" s="384"/>
      <c r="P27" s="384"/>
      <c r="Q27" s="384"/>
      <c r="R27" s="384"/>
    </row>
    <row r="28" spans="1:18" ht="15" customHeight="1">
      <c r="A28" s="873" t="s">
        <v>402</v>
      </c>
      <c r="B28" s="883"/>
      <c r="C28" s="883"/>
      <c r="D28" s="883"/>
      <c r="E28" s="883"/>
      <c r="F28" s="883"/>
      <c r="G28" s="883"/>
      <c r="H28" s="883"/>
      <c r="I28" s="884"/>
      <c r="J28" s="383"/>
      <c r="K28" s="384"/>
      <c r="L28" s="384"/>
      <c r="M28" s="384"/>
      <c r="N28" s="384"/>
      <c r="O28" s="384"/>
      <c r="P28" s="384"/>
      <c r="Q28" s="384"/>
      <c r="R28"/>
    </row>
    <row r="29" spans="1:18" ht="15" customHeight="1">
      <c r="A29" s="107" t="s">
        <v>409</v>
      </c>
      <c r="B29" s="226"/>
      <c r="C29" s="226"/>
      <c r="D29" s="227"/>
      <c r="E29" s="272"/>
      <c r="F29" s="276"/>
      <c r="G29" s="273">
        <f>+B29</f>
        <v>0</v>
      </c>
      <c r="H29" s="231">
        <f>G29*H$16</f>
        <v>0</v>
      </c>
      <c r="I29" s="232">
        <f>+G29+H29</f>
        <v>0</v>
      </c>
      <c r="K29" s="383"/>
      <c r="L29" s="384"/>
      <c r="M29" s="384"/>
      <c r="N29" s="384"/>
      <c r="O29" s="384"/>
      <c r="P29" s="384"/>
      <c r="Q29" s="384"/>
      <c r="R29" s="384"/>
    </row>
    <row r="30" spans="1:18" ht="15" customHeight="1">
      <c r="A30" s="873" t="s">
        <v>410</v>
      </c>
      <c r="B30" s="883"/>
      <c r="C30" s="883"/>
      <c r="D30" s="883"/>
      <c r="E30" s="883"/>
      <c r="F30" s="883"/>
      <c r="G30" s="883"/>
      <c r="H30" s="883"/>
      <c r="I30" s="884"/>
      <c r="J30" s="383"/>
      <c r="K30" s="384"/>
      <c r="L30" s="384"/>
      <c r="M30" s="384"/>
      <c r="N30" s="384"/>
      <c r="O30" s="384"/>
      <c r="P30" s="384"/>
      <c r="Q30" s="384"/>
      <c r="R30"/>
    </row>
    <row r="31" spans="1:18" ht="15" customHeight="1">
      <c r="A31" s="107"/>
      <c r="B31" s="226"/>
      <c r="C31" s="226"/>
      <c r="D31" s="227"/>
      <c r="E31" s="272"/>
      <c r="F31" s="276"/>
      <c r="G31" s="273"/>
      <c r="H31" s="231"/>
      <c r="I31" s="232"/>
      <c r="K31" s="383"/>
      <c r="L31" s="384"/>
      <c r="M31" s="384"/>
      <c r="N31" s="384"/>
      <c r="O31" s="384"/>
      <c r="P31" s="384"/>
      <c r="Q31" s="384"/>
      <c r="R31" s="384"/>
    </row>
    <row r="32" spans="1:18" ht="15" customHeight="1">
      <c r="A32" s="107" t="s">
        <v>199</v>
      </c>
      <c r="B32" s="226"/>
      <c r="C32" s="226"/>
      <c r="D32" s="227"/>
      <c r="E32" s="272"/>
      <c r="F32" s="276"/>
      <c r="G32" s="273">
        <f>+B32</f>
        <v>0</v>
      </c>
      <c r="H32" s="231">
        <f>G32*H$16</f>
        <v>0</v>
      </c>
      <c r="I32" s="232">
        <f>+G32+H32</f>
        <v>0</v>
      </c>
      <c r="K32" s="383"/>
      <c r="L32" s="384"/>
      <c r="M32" s="384"/>
      <c r="N32" s="384"/>
      <c r="O32" s="384"/>
      <c r="P32" s="384"/>
      <c r="Q32" s="384"/>
      <c r="R32" s="384"/>
    </row>
    <row r="33" spans="1:18" ht="15" customHeight="1">
      <c r="A33" s="873" t="s">
        <v>405</v>
      </c>
      <c r="B33" s="883"/>
      <c r="C33" s="883"/>
      <c r="D33" s="883"/>
      <c r="E33" s="883"/>
      <c r="F33" s="883"/>
      <c r="G33" s="883"/>
      <c r="H33" s="883"/>
      <c r="I33" s="884"/>
      <c r="K33" s="383"/>
      <c r="L33" s="384"/>
      <c r="M33" s="384"/>
      <c r="N33" s="384"/>
      <c r="O33" s="384"/>
      <c r="P33" s="384"/>
      <c r="Q33" s="384"/>
      <c r="R33" s="384"/>
    </row>
    <row r="34" spans="1:18" ht="15" customHeight="1">
      <c r="A34" s="107" t="s">
        <v>199</v>
      </c>
      <c r="B34" s="226"/>
      <c r="C34" s="226"/>
      <c r="D34" s="227"/>
      <c r="E34" s="272"/>
      <c r="F34" s="276"/>
      <c r="G34" s="273">
        <f>+B34</f>
        <v>0</v>
      </c>
      <c r="H34" s="231">
        <f>G34*H$16</f>
        <v>0</v>
      </c>
      <c r="I34" s="232">
        <f>+G34+H34</f>
        <v>0</v>
      </c>
      <c r="K34" s="383"/>
      <c r="L34" s="384"/>
      <c r="M34" s="384"/>
      <c r="N34" s="384"/>
      <c r="O34" s="384"/>
      <c r="P34" s="384"/>
      <c r="Q34" s="384"/>
      <c r="R34" s="384"/>
    </row>
    <row r="35" spans="1:18" ht="15" customHeight="1">
      <c r="A35" s="873" t="s">
        <v>402</v>
      </c>
      <c r="B35" s="883"/>
      <c r="C35" s="883"/>
      <c r="D35" s="883"/>
      <c r="E35" s="883"/>
      <c r="F35" s="883"/>
      <c r="G35" s="883"/>
      <c r="H35" s="883"/>
      <c r="I35" s="884"/>
      <c r="J35" s="383"/>
      <c r="K35" s="384"/>
      <c r="L35" s="384"/>
      <c r="M35" s="384"/>
      <c r="N35" s="384"/>
      <c r="O35" s="384"/>
      <c r="P35" s="384"/>
      <c r="Q35" s="384"/>
      <c r="R35"/>
    </row>
    <row r="36" spans="1:18" ht="15" customHeight="1">
      <c r="A36" s="107" t="s">
        <v>411</v>
      </c>
      <c r="B36" s="226"/>
      <c r="C36" s="226"/>
      <c r="D36" s="227"/>
      <c r="E36" s="272"/>
      <c r="F36" s="276"/>
      <c r="G36" s="273">
        <f>+B36</f>
        <v>0</v>
      </c>
      <c r="H36" s="231">
        <f>G36*H$16</f>
        <v>0</v>
      </c>
      <c r="I36" s="232">
        <f>+G36+H36</f>
        <v>0</v>
      </c>
      <c r="K36" s="383"/>
      <c r="L36" s="384"/>
      <c r="M36" s="384"/>
      <c r="N36" s="384"/>
      <c r="O36" s="384"/>
      <c r="P36" s="384"/>
      <c r="Q36" s="384"/>
      <c r="R36" s="384"/>
    </row>
    <row r="37" spans="1:18" ht="15" customHeight="1">
      <c r="A37" s="873" t="s">
        <v>410</v>
      </c>
      <c r="B37" s="883"/>
      <c r="C37" s="883"/>
      <c r="D37" s="883"/>
      <c r="E37" s="883"/>
      <c r="F37" s="883"/>
      <c r="G37" s="883"/>
      <c r="H37" s="883"/>
      <c r="I37" s="884"/>
      <c r="J37" s="383"/>
      <c r="K37" s="384"/>
      <c r="L37" s="384"/>
      <c r="M37" s="384"/>
      <c r="N37" s="384"/>
      <c r="O37" s="384"/>
      <c r="P37" s="384"/>
      <c r="Q37" s="384"/>
      <c r="R37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383"/>
      <c r="L38" s="384"/>
      <c r="M38" s="384"/>
      <c r="N38" s="384"/>
      <c r="O38" s="384"/>
      <c r="P38" s="384"/>
      <c r="Q38" s="384"/>
      <c r="R38" s="384"/>
    </row>
    <row r="39" spans="1:18" ht="15" customHeight="1">
      <c r="A39" s="107" t="s">
        <v>201</v>
      </c>
      <c r="B39" s="226"/>
      <c r="C39" s="226"/>
      <c r="D39" s="227"/>
      <c r="E39" s="272"/>
      <c r="F39" s="276"/>
      <c r="G39" s="273">
        <f>+B39</f>
        <v>0</v>
      </c>
      <c r="H39" s="231">
        <f>G39*H$16</f>
        <v>0</v>
      </c>
      <c r="I39" s="232">
        <f>+G39+H39</f>
        <v>0</v>
      </c>
      <c r="K39" s="383"/>
      <c r="L39" s="384"/>
      <c r="M39" s="384"/>
      <c r="N39" s="384"/>
      <c r="O39" s="384"/>
      <c r="P39" s="384"/>
      <c r="Q39" s="384"/>
      <c r="R39" s="384"/>
    </row>
    <row r="40" spans="1:18" ht="15" customHeight="1">
      <c r="A40" s="873" t="s">
        <v>405</v>
      </c>
      <c r="B40" s="883"/>
      <c r="C40" s="883"/>
      <c r="D40" s="883"/>
      <c r="E40" s="883"/>
      <c r="F40" s="883"/>
      <c r="G40" s="883"/>
      <c r="H40" s="883"/>
      <c r="I40" s="884"/>
      <c r="K40" s="383"/>
      <c r="L40" s="384"/>
      <c r="M40" s="384"/>
      <c r="N40" s="384"/>
      <c r="O40" s="384"/>
      <c r="P40" s="384"/>
      <c r="Q40" s="384"/>
      <c r="R40" s="384"/>
    </row>
    <row r="41" spans="1:18" ht="15" customHeight="1">
      <c r="A41" s="107" t="s">
        <v>201</v>
      </c>
      <c r="B41" s="226"/>
      <c r="C41" s="226"/>
      <c r="D41" s="227"/>
      <c r="E41" s="272"/>
      <c r="F41" s="276"/>
      <c r="G41" s="273">
        <f>+B41</f>
        <v>0</v>
      </c>
      <c r="H41" s="231">
        <f>G41*H$16</f>
        <v>0</v>
      </c>
      <c r="I41" s="232">
        <f>+G41+H41</f>
        <v>0</v>
      </c>
      <c r="K41" s="383"/>
      <c r="L41" s="384"/>
      <c r="M41" s="384"/>
      <c r="N41" s="384"/>
      <c r="O41" s="384"/>
      <c r="P41" s="384"/>
      <c r="Q41" s="384"/>
      <c r="R41" s="384"/>
    </row>
    <row r="42" spans="1:18" ht="15" customHeight="1">
      <c r="A42" s="873" t="s">
        <v>402</v>
      </c>
      <c r="B42" s="883"/>
      <c r="C42" s="883"/>
      <c r="D42" s="883"/>
      <c r="E42" s="883"/>
      <c r="F42" s="883"/>
      <c r="G42" s="883"/>
      <c r="H42" s="883"/>
      <c r="I42" s="884"/>
      <c r="J42" s="383"/>
      <c r="K42" s="384"/>
      <c r="L42" s="384"/>
      <c r="M42" s="384"/>
      <c r="N42" s="384"/>
      <c r="O42" s="384"/>
      <c r="P42" s="384"/>
      <c r="Q42" s="384"/>
      <c r="R42"/>
    </row>
    <row r="43" spans="1:18" ht="15" customHeight="1">
      <c r="A43" s="107" t="s">
        <v>412</v>
      </c>
      <c r="B43" s="226"/>
      <c r="C43" s="226"/>
      <c r="D43" s="227"/>
      <c r="E43" s="272"/>
      <c r="F43" s="276"/>
      <c r="G43" s="273">
        <f>+B43</f>
        <v>0</v>
      </c>
      <c r="H43" s="231">
        <f>G43*H$16</f>
        <v>0</v>
      </c>
      <c r="I43" s="232">
        <f>+G43+H43</f>
        <v>0</v>
      </c>
      <c r="K43" s="383"/>
      <c r="L43" s="384"/>
      <c r="M43" s="384"/>
      <c r="N43" s="384"/>
      <c r="O43" s="384"/>
      <c r="P43" s="384"/>
      <c r="Q43" s="384"/>
      <c r="R43" s="384"/>
    </row>
    <row r="44" spans="1:18" ht="15" customHeight="1">
      <c r="A44" s="873" t="s">
        <v>410</v>
      </c>
      <c r="B44" s="883"/>
      <c r="C44" s="883"/>
      <c r="D44" s="883"/>
      <c r="E44" s="883"/>
      <c r="F44" s="883"/>
      <c r="G44" s="883"/>
      <c r="H44" s="883"/>
      <c r="I44" s="884"/>
      <c r="J44" s="383"/>
      <c r="K44" s="384"/>
      <c r="L44" s="384"/>
      <c r="M44" s="384"/>
      <c r="N44" s="384"/>
      <c r="O44" s="384"/>
      <c r="P44" s="384"/>
      <c r="Q44" s="384"/>
      <c r="R44"/>
    </row>
    <row r="45" spans="1:18" ht="15" customHeight="1">
      <c r="A45" s="107"/>
      <c r="B45" s="226"/>
      <c r="C45" s="226"/>
      <c r="D45" s="227"/>
      <c r="E45" s="272"/>
      <c r="F45" s="276"/>
      <c r="G45" s="273"/>
      <c r="H45" s="231"/>
      <c r="I45" s="232"/>
      <c r="K45" s="383"/>
      <c r="L45" s="384"/>
      <c r="M45" s="384"/>
      <c r="N45" s="384"/>
      <c r="O45" s="384"/>
      <c r="P45" s="384"/>
      <c r="Q45" s="384"/>
      <c r="R45" s="384"/>
    </row>
    <row r="46" spans="1:18" ht="15" customHeight="1">
      <c r="A46" s="107" t="s">
        <v>203</v>
      </c>
      <c r="B46" s="226"/>
      <c r="C46" s="226"/>
      <c r="D46" s="227"/>
      <c r="E46" s="272"/>
      <c r="F46" s="276"/>
      <c r="G46" s="273">
        <f>+B46</f>
        <v>0</v>
      </c>
      <c r="H46" s="231">
        <f>G46*H$16</f>
        <v>0</v>
      </c>
      <c r="I46" s="232">
        <f>+G46+H46</f>
        <v>0</v>
      </c>
      <c r="K46" s="383"/>
      <c r="L46" s="384"/>
      <c r="M46" s="384"/>
      <c r="N46" s="384"/>
      <c r="O46" s="384"/>
      <c r="P46" s="384"/>
      <c r="Q46" s="384"/>
      <c r="R46" s="384"/>
    </row>
    <row r="47" spans="1:18" ht="15" customHeight="1">
      <c r="A47" s="873" t="s">
        <v>405</v>
      </c>
      <c r="B47" s="883"/>
      <c r="C47" s="883"/>
      <c r="D47" s="883"/>
      <c r="E47" s="883"/>
      <c r="F47" s="883"/>
      <c r="G47" s="883"/>
      <c r="H47" s="883"/>
      <c r="I47" s="884"/>
      <c r="K47" s="383"/>
      <c r="L47" s="384"/>
      <c r="M47" s="384"/>
      <c r="N47" s="384"/>
      <c r="O47" s="384"/>
      <c r="P47" s="384"/>
      <c r="Q47" s="384"/>
      <c r="R47" s="384"/>
    </row>
    <row r="48" spans="1:18" ht="15" customHeight="1">
      <c r="A48" s="107"/>
      <c r="B48" s="226"/>
      <c r="C48" s="226"/>
      <c r="D48" s="227"/>
      <c r="E48" s="272"/>
      <c r="F48" s="276"/>
      <c r="G48" s="273"/>
      <c r="H48" s="231"/>
      <c r="I48" s="232"/>
      <c r="K48" s="383"/>
      <c r="L48" s="384"/>
      <c r="M48" s="384"/>
      <c r="N48" s="384"/>
      <c r="O48" s="384"/>
      <c r="P48" s="384"/>
      <c r="Q48" s="384"/>
      <c r="R48" s="384"/>
    </row>
    <row r="49" spans="1:18" ht="15" customHeight="1">
      <c r="A49" s="107" t="s">
        <v>204</v>
      </c>
      <c r="B49" s="226"/>
      <c r="C49" s="226"/>
      <c r="D49" s="227"/>
      <c r="E49" s="272"/>
      <c r="F49" s="276"/>
      <c r="G49" s="273">
        <f>+B49</f>
        <v>0</v>
      </c>
      <c r="H49" s="231">
        <f>G49*H$16</f>
        <v>0</v>
      </c>
      <c r="I49" s="232">
        <f>+G49+H49</f>
        <v>0</v>
      </c>
      <c r="K49" s="383"/>
      <c r="L49" s="384"/>
      <c r="M49" s="384"/>
      <c r="N49" s="384"/>
      <c r="O49" s="384"/>
      <c r="P49" s="384"/>
      <c r="Q49" s="384"/>
      <c r="R49" s="384"/>
    </row>
    <row r="50" spans="1:18" ht="15" customHeight="1">
      <c r="A50" s="873" t="s">
        <v>405</v>
      </c>
      <c r="B50" s="883"/>
      <c r="C50" s="883"/>
      <c r="D50" s="883"/>
      <c r="E50" s="883"/>
      <c r="F50" s="883"/>
      <c r="G50" s="883"/>
      <c r="H50" s="883"/>
      <c r="I50" s="884"/>
      <c r="K50" s="383"/>
      <c r="L50" s="384"/>
      <c r="M50" s="384"/>
      <c r="N50" s="384"/>
      <c r="O50" s="384"/>
      <c r="P50" s="384"/>
      <c r="Q50" s="384"/>
      <c r="R50" s="384"/>
    </row>
    <row r="51" spans="1:18" ht="15" customHeight="1">
      <c r="A51" s="107" t="s">
        <v>413</v>
      </c>
      <c r="B51" s="226"/>
      <c r="C51" s="226"/>
      <c r="D51" s="227"/>
      <c r="E51" s="272"/>
      <c r="F51" s="276"/>
      <c r="G51" s="273">
        <f>+B51</f>
        <v>0</v>
      </c>
      <c r="H51" s="231">
        <f>G51*H$16</f>
        <v>0</v>
      </c>
      <c r="I51" s="232">
        <f>+G51+H51</f>
        <v>0</v>
      </c>
      <c r="K51" s="383"/>
      <c r="L51" s="384"/>
      <c r="M51" s="384"/>
      <c r="N51" s="384"/>
      <c r="O51" s="384"/>
      <c r="P51" s="384"/>
      <c r="Q51" s="384"/>
      <c r="R51" s="384"/>
    </row>
    <row r="52" spans="1:18" ht="15" customHeight="1">
      <c r="A52" s="873" t="s">
        <v>410</v>
      </c>
      <c r="B52" s="883"/>
      <c r="C52" s="883"/>
      <c r="D52" s="883"/>
      <c r="E52" s="883"/>
      <c r="F52" s="883"/>
      <c r="G52" s="883"/>
      <c r="H52" s="883"/>
      <c r="I52" s="884"/>
      <c r="J52" s="383"/>
      <c r="K52" s="384"/>
      <c r="L52" s="384"/>
      <c r="M52" s="384"/>
      <c r="N52" s="384"/>
      <c r="O52" s="384"/>
      <c r="P52" s="384"/>
      <c r="Q52" s="384"/>
      <c r="R52"/>
    </row>
    <row r="53" spans="1:18" ht="15" customHeight="1">
      <c r="A53" s="107"/>
      <c r="B53" s="226"/>
      <c r="C53" s="226"/>
      <c r="D53" s="227"/>
      <c r="E53" s="272"/>
      <c r="F53" s="276"/>
      <c r="G53" s="273"/>
      <c r="H53" s="231"/>
      <c r="I53" s="232"/>
      <c r="K53" s="383"/>
      <c r="L53" s="384"/>
      <c r="M53" s="384"/>
      <c r="N53" s="384"/>
      <c r="O53" s="384"/>
      <c r="P53" s="384"/>
      <c r="Q53" s="384"/>
      <c r="R53" s="384"/>
    </row>
    <row r="54" spans="1:18" ht="15" customHeight="1">
      <c r="A54" s="107" t="s">
        <v>205</v>
      </c>
      <c r="B54" s="226"/>
      <c r="C54" s="226"/>
      <c r="D54" s="227"/>
      <c r="E54" s="272"/>
      <c r="F54" s="276"/>
      <c r="G54" s="273">
        <f>+B54</f>
        <v>0</v>
      </c>
      <c r="H54" s="231">
        <f>G54*H$16</f>
        <v>0</v>
      </c>
      <c r="I54" s="232">
        <f>+G54+H54</f>
        <v>0</v>
      </c>
      <c r="K54" s="383"/>
      <c r="L54" s="384"/>
      <c r="M54" s="384"/>
      <c r="N54" s="384"/>
      <c r="O54" s="384"/>
      <c r="P54" s="384"/>
      <c r="Q54" s="384"/>
      <c r="R54" s="384"/>
    </row>
    <row r="55" spans="1:18" ht="15" customHeight="1">
      <c r="A55" s="873" t="s">
        <v>405</v>
      </c>
      <c r="B55" s="883"/>
      <c r="C55" s="883"/>
      <c r="D55" s="883"/>
      <c r="E55" s="883"/>
      <c r="F55" s="883"/>
      <c r="G55" s="883"/>
      <c r="H55" s="883"/>
      <c r="I55" s="884"/>
      <c r="K55" s="383"/>
      <c r="L55" s="384"/>
      <c r="M55" s="384"/>
      <c r="N55" s="384"/>
      <c r="O55" s="384"/>
      <c r="P55" s="384"/>
      <c r="Q55" s="384"/>
      <c r="R55" s="384"/>
    </row>
    <row r="56" spans="1:18" ht="15" customHeight="1">
      <c r="A56" s="107" t="s">
        <v>414</v>
      </c>
      <c r="B56" s="226"/>
      <c r="C56" s="226"/>
      <c r="D56" s="227"/>
      <c r="E56" s="272"/>
      <c r="F56" s="276"/>
      <c r="G56" s="273">
        <f>+B56</f>
        <v>0</v>
      </c>
      <c r="H56" s="231">
        <f>G56*H$16</f>
        <v>0</v>
      </c>
      <c r="I56" s="232">
        <f>+G56+H56</f>
        <v>0</v>
      </c>
      <c r="K56" s="383"/>
      <c r="L56" s="384"/>
      <c r="M56" s="384"/>
      <c r="N56" s="384"/>
      <c r="O56" s="384"/>
      <c r="P56" s="384"/>
      <c r="Q56" s="384"/>
      <c r="R56" s="384"/>
    </row>
    <row r="57" spans="1:18" ht="15" customHeight="1">
      <c r="A57" s="873" t="s">
        <v>410</v>
      </c>
      <c r="B57" s="883"/>
      <c r="C57" s="883"/>
      <c r="D57" s="883"/>
      <c r="E57" s="883"/>
      <c r="F57" s="883"/>
      <c r="G57" s="883"/>
      <c r="H57" s="883"/>
      <c r="I57" s="884"/>
      <c r="J57" s="383"/>
      <c r="K57" s="384"/>
      <c r="L57" s="384"/>
      <c r="M57" s="384"/>
      <c r="N57" s="384"/>
      <c r="O57" s="384"/>
      <c r="P57" s="384"/>
      <c r="Q57" s="384"/>
      <c r="R57"/>
    </row>
    <row r="58" spans="1:18" ht="15" customHeight="1">
      <c r="A58" s="107"/>
      <c r="B58" s="226"/>
      <c r="C58" s="226"/>
      <c r="D58" s="227"/>
      <c r="E58" s="272"/>
      <c r="F58" s="276"/>
      <c r="G58" s="273"/>
      <c r="H58" s="231"/>
      <c r="I58" s="232"/>
      <c r="K58" s="383"/>
      <c r="L58" s="384"/>
      <c r="M58" s="384"/>
      <c r="N58" s="384"/>
      <c r="O58" s="384"/>
      <c r="P58" s="384"/>
      <c r="Q58" s="384"/>
      <c r="R58" s="384"/>
    </row>
    <row r="59" spans="1:18" ht="15" customHeight="1">
      <c r="A59" s="107"/>
      <c r="B59" s="226"/>
      <c r="C59" s="226"/>
      <c r="D59" s="227"/>
      <c r="E59" s="272"/>
      <c r="F59" s="276"/>
      <c r="G59" s="273"/>
      <c r="H59" s="231"/>
      <c r="I59" s="232"/>
      <c r="K59" s="383"/>
      <c r="L59" s="384"/>
      <c r="M59" s="384"/>
      <c r="N59" s="384"/>
      <c r="O59" s="384"/>
      <c r="P59" s="384"/>
      <c r="Q59" s="384"/>
      <c r="R59" s="384"/>
    </row>
    <row r="60" spans="1:18" ht="15" customHeight="1">
      <c r="A60" s="281"/>
      <c r="B60" s="102"/>
      <c r="C60" s="102"/>
      <c r="D60" s="129"/>
      <c r="E60" s="130"/>
      <c r="F60" s="116"/>
      <c r="G60" s="103"/>
      <c r="H60" s="231"/>
      <c r="I60" s="232"/>
      <c r="K60"/>
      <c r="L60"/>
      <c r="M60"/>
      <c r="N60"/>
      <c r="O60"/>
      <c r="P60"/>
      <c r="Q60"/>
      <c r="R60"/>
    </row>
    <row r="61" spans="1:18" ht="16.5" thickBot="1">
      <c r="A61" s="423"/>
      <c r="B61" s="424"/>
      <c r="C61" s="424"/>
      <c r="D61" s="424"/>
      <c r="E61" s="424"/>
      <c r="F61" s="424"/>
      <c r="G61" s="220"/>
      <c r="H61" s="220"/>
      <c r="I61" s="221"/>
      <c r="K61" s="385"/>
      <c r="L61" s="385"/>
      <c r="M61" s="385"/>
      <c r="N61" s="385"/>
      <c r="O61" s="385"/>
      <c r="P61" s="337"/>
      <c r="Q61" s="337"/>
      <c r="R61" s="337"/>
    </row>
    <row r="62" spans="1:18" ht="15.75" customHeight="1" thickTop="1" thickBot="1">
      <c r="A62" s="56" t="str">
        <f>'100 Series - RL'!$A$63</f>
        <v>SERVICE :  Hourly rate for repairs and authorized service outside of contractual obligations is =  $  /Hr.</v>
      </c>
      <c r="B62" s="86"/>
      <c r="C62" s="86"/>
      <c r="D62" s="86"/>
      <c r="E62" s="86"/>
      <c r="F62" s="86"/>
      <c r="G62" s="130"/>
      <c r="H62" s="104">
        <f>0.13*(G62)</f>
        <v>0</v>
      </c>
      <c r="I62" s="105">
        <f>G62+H62</f>
        <v>0</v>
      </c>
      <c r="K62"/>
      <c r="L62"/>
      <c r="M62"/>
      <c r="N62"/>
      <c r="O62"/>
      <c r="P62"/>
      <c r="Q62"/>
      <c r="R62"/>
    </row>
    <row r="63" spans="1:18" ht="15" customHeight="1" thickTop="1">
      <c r="A63" s="90"/>
      <c r="B63" s="91"/>
      <c r="C63" s="91"/>
      <c r="D63" s="91"/>
      <c r="E63" s="91"/>
      <c r="F63" s="91"/>
      <c r="G63" s="91"/>
      <c r="H63" s="91"/>
      <c r="I63" s="96"/>
      <c r="K63" s="370"/>
      <c r="L63" s="370"/>
      <c r="M63" s="370"/>
      <c r="N63" s="370"/>
      <c r="O63" s="370"/>
      <c r="P63" s="370"/>
      <c r="Q63" s="370"/>
      <c r="R63" s="370"/>
    </row>
    <row r="64" spans="1:18" ht="15" customHeight="1">
      <c r="A64" s="97"/>
      <c r="B64" s="92" t="s">
        <v>20</v>
      </c>
      <c r="C64" s="93"/>
      <c r="D64" s="93"/>
      <c r="E64" s="93"/>
      <c r="F64" s="93"/>
      <c r="G64" s="93"/>
      <c r="H64" s="93"/>
      <c r="I64" s="98"/>
      <c r="K64" s="386"/>
      <c r="L64" s="387"/>
      <c r="M64" s="386"/>
      <c r="N64" s="386"/>
      <c r="O64" s="386"/>
      <c r="P64" s="386"/>
      <c r="Q64" s="386"/>
      <c r="R64" s="386"/>
    </row>
    <row r="65" spans="1:18" ht="15" customHeight="1">
      <c r="A65" s="97"/>
      <c r="B65" s="93"/>
      <c r="C65" s="93"/>
      <c r="D65" s="93"/>
      <c r="E65" s="93"/>
      <c r="F65" s="93"/>
      <c r="G65" s="93"/>
      <c r="H65" s="93"/>
      <c r="I65" s="98"/>
      <c r="K65" s="386"/>
      <c r="L65" s="386"/>
      <c r="M65" s="386"/>
      <c r="N65" s="386"/>
      <c r="O65" s="386"/>
      <c r="P65" s="386"/>
      <c r="Q65" s="386"/>
      <c r="R65" s="386"/>
    </row>
    <row r="66" spans="1:18" ht="15" customHeight="1">
      <c r="A66" s="97" t="s">
        <v>29</v>
      </c>
      <c r="B66" s="93"/>
      <c r="C66" s="93"/>
      <c r="D66" s="92"/>
      <c r="E66" s="92"/>
      <c r="F66" s="92"/>
      <c r="G66" s="92"/>
      <c r="H66" s="92"/>
      <c r="I66" s="99"/>
      <c r="K66" s="386"/>
      <c r="L66" s="386"/>
      <c r="M66" s="386"/>
      <c r="N66" s="387"/>
      <c r="O66" s="387"/>
      <c r="P66" s="387"/>
      <c r="Q66" s="387"/>
      <c r="R66" s="387"/>
    </row>
    <row r="67" spans="1:18" ht="15" customHeight="1">
      <c r="A67" s="97" t="s">
        <v>30</v>
      </c>
      <c r="B67" s="93"/>
      <c r="C67" s="93"/>
      <c r="D67" s="93"/>
      <c r="E67" s="93"/>
      <c r="F67" s="93"/>
      <c r="G67" s="93"/>
      <c r="H67" s="93"/>
      <c r="I67" s="98"/>
      <c r="K67" s="386"/>
      <c r="L67" s="386"/>
      <c r="M67" s="386"/>
      <c r="N67" s="386"/>
      <c r="O67" s="386"/>
      <c r="P67" s="386"/>
      <c r="Q67" s="386"/>
      <c r="R67" s="386"/>
    </row>
    <row r="68" spans="1:18" ht="15" customHeight="1">
      <c r="A68" s="110" t="s">
        <v>31</v>
      </c>
      <c r="B68" s="94"/>
      <c r="C68" s="95"/>
      <c r="D68" s="95"/>
      <c r="E68" s="95"/>
      <c r="F68" s="95"/>
      <c r="G68" s="93"/>
      <c r="H68" s="93"/>
      <c r="I68" s="98"/>
      <c r="K68" s="388"/>
      <c r="L68" s="389"/>
      <c r="M68" s="388"/>
      <c r="N68" s="388"/>
      <c r="O68" s="388"/>
      <c r="P68" s="386"/>
      <c r="Q68" s="386"/>
      <c r="R68" s="386"/>
    </row>
    <row r="69" spans="1:18" ht="15" customHeight="1">
      <c r="A69" s="100" t="s">
        <v>32</v>
      </c>
      <c r="B69" s="93"/>
      <c r="C69" s="93"/>
      <c r="D69" s="93"/>
      <c r="E69" s="93"/>
      <c r="F69" s="93"/>
      <c r="G69" s="93"/>
      <c r="H69" s="93"/>
      <c r="I69" s="98"/>
      <c r="K69" s="390"/>
      <c r="L69" s="386"/>
      <c r="M69" s="386"/>
      <c r="N69" s="386"/>
      <c r="O69" s="386"/>
      <c r="P69" s="386"/>
      <c r="Q69" s="386"/>
      <c r="R69" s="386"/>
    </row>
    <row r="70" spans="1:18" ht="15" customHeight="1">
      <c r="A70" s="100" t="s">
        <v>33</v>
      </c>
      <c r="B70" s="93"/>
      <c r="C70" s="93"/>
      <c r="D70" s="95"/>
      <c r="E70" s="95"/>
      <c r="F70" s="95"/>
      <c r="G70" s="95"/>
      <c r="H70" s="95"/>
      <c r="I70" s="101"/>
      <c r="K70" s="390"/>
      <c r="L70" s="386"/>
      <c r="M70" s="386"/>
      <c r="N70" s="388"/>
      <c r="O70" s="388"/>
      <c r="P70" s="388"/>
      <c r="Q70" s="388"/>
      <c r="R70" s="388"/>
    </row>
    <row r="71" spans="1:18" ht="15" customHeight="1">
      <c r="A71" s="97" t="s">
        <v>34</v>
      </c>
      <c r="B71" s="93"/>
      <c r="C71" s="93"/>
      <c r="D71" s="93"/>
      <c r="E71" s="93"/>
      <c r="F71" s="93"/>
      <c r="G71" s="93"/>
      <c r="H71" s="93"/>
      <c r="I71" s="98"/>
      <c r="K71" s="386"/>
      <c r="L71" s="386"/>
      <c r="M71" s="386"/>
      <c r="N71" s="386"/>
      <c r="O71" s="386"/>
      <c r="P71" s="386"/>
      <c r="Q71" s="386"/>
      <c r="R71" s="386"/>
    </row>
    <row r="72" spans="1:18" ht="15" customHeight="1">
      <c r="A72" s="97" t="s">
        <v>35</v>
      </c>
      <c r="B72" s="93"/>
      <c r="C72" s="93"/>
      <c r="D72" s="93"/>
      <c r="E72" s="93"/>
      <c r="F72" s="93"/>
      <c r="G72" s="412" t="s">
        <v>429</v>
      </c>
      <c r="H72" s="413"/>
      <c r="I72" s="347"/>
      <c r="K72" s="386"/>
      <c r="L72" s="386"/>
      <c r="M72" s="386"/>
      <c r="N72" s="386"/>
      <c r="O72" s="386"/>
      <c r="P72" s="386"/>
      <c r="Q72" s="386"/>
      <c r="R72" s="386"/>
    </row>
    <row r="73" spans="1:18" ht="15" customHeight="1">
      <c r="A73" s="97" t="s">
        <v>36</v>
      </c>
      <c r="B73" s="93"/>
      <c r="C73" s="93"/>
      <c r="D73" s="93"/>
      <c r="E73" s="93"/>
      <c r="F73" s="93"/>
      <c r="G73" s="93"/>
      <c r="H73" s="93"/>
      <c r="I73" s="98"/>
      <c r="K73" s="386"/>
      <c r="L73" s="386"/>
      <c r="M73" s="386"/>
      <c r="N73" s="386"/>
      <c r="O73" s="386"/>
      <c r="P73" s="386"/>
      <c r="Q73" s="386"/>
      <c r="R73" s="386"/>
    </row>
    <row r="74" spans="1:18" ht="15" customHeight="1">
      <c r="A74" s="100" t="s">
        <v>37</v>
      </c>
      <c r="B74" s="93"/>
      <c r="C74" s="93"/>
      <c r="D74" s="93"/>
      <c r="E74" s="93"/>
      <c r="F74" s="93"/>
      <c r="G74" s="412" t="s">
        <v>156</v>
      </c>
      <c r="H74" s="413"/>
      <c r="I74" s="347"/>
      <c r="K74" s="390"/>
      <c r="L74" s="386"/>
      <c r="M74" s="386"/>
      <c r="N74" s="386"/>
      <c r="O74" s="386"/>
      <c r="P74" s="386"/>
      <c r="Q74" s="386"/>
      <c r="R74" s="386"/>
    </row>
    <row r="75" spans="1:18" ht="15" customHeight="1">
      <c r="A75" s="110"/>
      <c r="B75" s="139"/>
      <c r="C75" s="139"/>
      <c r="D75" s="139"/>
      <c r="E75" s="139"/>
      <c r="F75" s="139"/>
      <c r="G75" s="139"/>
      <c r="H75" s="139"/>
      <c r="I75" s="184"/>
      <c r="K75" s="370"/>
      <c r="L75" s="370"/>
      <c r="M75" s="370"/>
      <c r="N75" s="370"/>
      <c r="O75" s="370"/>
      <c r="P75" s="370"/>
      <c r="Q75" s="370"/>
      <c r="R75" s="370"/>
    </row>
    <row r="76" spans="1:18" ht="18" customHeight="1" thickBot="1">
      <c r="A76" s="185" t="s">
        <v>49</v>
      </c>
      <c r="B76" s="186"/>
      <c r="C76" s="187">
        <v>30</v>
      </c>
      <c r="D76" s="186" t="s">
        <v>13</v>
      </c>
      <c r="E76" s="186"/>
      <c r="F76" s="186" t="s">
        <v>14</v>
      </c>
      <c r="G76" s="186"/>
      <c r="H76" s="188"/>
      <c r="I76" s="189"/>
      <c r="K76" s="354"/>
      <c r="L76" s="354"/>
      <c r="M76" s="391"/>
      <c r="N76" s="354"/>
      <c r="O76" s="354"/>
      <c r="P76" s="354"/>
      <c r="Q76" s="392"/>
      <c r="R76" s="354"/>
    </row>
    <row r="77" spans="1:18" ht="12" customHeight="1" thickTop="1">
      <c r="K77" s="368"/>
      <c r="L77" s="368"/>
      <c r="M77" s="368"/>
      <c r="N77" s="368"/>
      <c r="O77" s="368"/>
      <c r="P77" s="368"/>
      <c r="Q77" s="368"/>
      <c r="R77" s="368"/>
    </row>
    <row r="78" spans="1:18" ht="12" customHeight="1"/>
    <row r="79" spans="1:18" ht="12" customHeight="1"/>
    <row r="80" spans="1:18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20">
    <mergeCell ref="A52:I52"/>
    <mergeCell ref="A55:I55"/>
    <mergeCell ref="A57:I57"/>
    <mergeCell ref="A40:I40"/>
    <mergeCell ref="A42:I42"/>
    <mergeCell ref="A44:I44"/>
    <mergeCell ref="A47:I47"/>
    <mergeCell ref="A50:I50"/>
    <mergeCell ref="A37:I37"/>
    <mergeCell ref="D2:F2"/>
    <mergeCell ref="B3:E3"/>
    <mergeCell ref="H3:I3"/>
    <mergeCell ref="A20:I20"/>
    <mergeCell ref="A23:I23"/>
    <mergeCell ref="A35:I35"/>
    <mergeCell ref="A11:I11"/>
    <mergeCell ref="A26:I26"/>
    <mergeCell ref="A28:I28"/>
    <mergeCell ref="A30:I30"/>
    <mergeCell ref="A33:I33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2"/>
  <sheetViews>
    <sheetView view="pageBreakPreview" zoomScaleNormal="100" zoomScaleSheetLayoutView="100" workbookViewId="0">
      <selection activeCell="G69" sqref="G69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7" max="17" width="10" bestFit="1" customWidth="1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146"/>
      <c r="L1" s="146"/>
      <c r="M1" s="146"/>
      <c r="N1" s="146"/>
      <c r="O1" s="146"/>
      <c r="P1" s="146"/>
      <c r="Q1" s="146"/>
      <c r="R1" s="146"/>
    </row>
    <row r="2" spans="1:18" ht="15" customHeight="1" thickBot="1">
      <c r="A2" s="145"/>
      <c r="B2" s="146"/>
      <c r="C2" s="147"/>
      <c r="D2" s="879" t="s">
        <v>38</v>
      </c>
      <c r="E2" s="879"/>
      <c r="F2" s="879"/>
      <c r="G2" s="86"/>
      <c r="H2" s="86"/>
      <c r="I2" s="149"/>
      <c r="K2" s="146"/>
      <c r="L2" s="146"/>
      <c r="M2" s="191"/>
      <c r="N2" s="192"/>
      <c r="O2" s="147"/>
      <c r="P2" s="148"/>
      <c r="Q2" s="193"/>
      <c r="R2" s="153"/>
    </row>
    <row r="3" spans="1:18" ht="15" customHeight="1" thickTop="1">
      <c r="A3" s="150" t="s">
        <v>1</v>
      </c>
      <c r="B3" s="409" t="s">
        <v>171</v>
      </c>
      <c r="C3" s="409"/>
      <c r="D3" s="409"/>
      <c r="E3" s="409"/>
      <c r="F3" s="414"/>
      <c r="G3" s="352" t="s">
        <v>0</v>
      </c>
      <c r="H3" s="887">
        <f>'100 Series - RL'!I2</f>
        <v>43922</v>
      </c>
      <c r="I3" s="888"/>
      <c r="K3" s="153"/>
      <c r="L3" s="195"/>
      <c r="M3" s="146"/>
      <c r="N3" s="146"/>
      <c r="O3" s="146"/>
      <c r="P3" s="153"/>
      <c r="Q3" s="153"/>
      <c r="R3" s="153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153"/>
      <c r="L4" s="196"/>
      <c r="M4" s="196"/>
      <c r="N4" s="196"/>
      <c r="O4" s="196"/>
      <c r="P4" s="154"/>
      <c r="Q4" s="153"/>
      <c r="R4" s="153"/>
    </row>
    <row r="5" spans="1:18" ht="15" customHeight="1">
      <c r="A5" s="150" t="s">
        <v>3</v>
      </c>
      <c r="B5" s="409" t="s">
        <v>173</v>
      </c>
      <c r="C5" s="155"/>
      <c r="D5" s="153"/>
      <c r="E5" s="153"/>
      <c r="F5" s="156"/>
      <c r="G5" s="153" t="s">
        <v>4</v>
      </c>
      <c r="H5" s="197"/>
      <c r="I5" s="264"/>
      <c r="K5" s="153"/>
      <c r="L5" s="155"/>
      <c r="M5" s="155"/>
      <c r="N5" s="153"/>
      <c r="O5" s="156"/>
      <c r="P5" s="153"/>
      <c r="Q5" s="155"/>
      <c r="R5" s="155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153"/>
      <c r="L6" s="153"/>
      <c r="M6" s="153"/>
      <c r="N6" s="153"/>
      <c r="O6" s="153"/>
      <c r="P6" s="198"/>
      <c r="Q6" s="155"/>
      <c r="R6" s="155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153"/>
      <c r="L7" s="200"/>
      <c r="M7" s="155"/>
      <c r="N7" s="153"/>
      <c r="O7" s="153"/>
      <c r="P7" s="153"/>
      <c r="Q7" s="154"/>
      <c r="R7" s="154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153"/>
      <c r="L8" s="153"/>
      <c r="M8" s="153"/>
      <c r="N8" s="86"/>
      <c r="O8" s="86"/>
      <c r="P8" s="153"/>
      <c r="Q8" s="155"/>
      <c r="R8" s="153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153"/>
      <c r="L9" s="155"/>
      <c r="M9" s="153"/>
      <c r="N9" s="86"/>
      <c r="O9" s="86"/>
      <c r="P9" s="200"/>
      <c r="Q9" s="155"/>
      <c r="R9" s="203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153"/>
      <c r="L10" s="155"/>
      <c r="M10" s="153"/>
      <c r="N10" s="86"/>
      <c r="O10" s="86"/>
      <c r="P10" s="153"/>
      <c r="Q10" s="153"/>
      <c r="R10" s="146"/>
    </row>
    <row r="11" spans="1:18" ht="15" customHeight="1" thickTop="1" thickBot="1">
      <c r="A11" s="39"/>
      <c r="B11" s="121" t="s">
        <v>51</v>
      </c>
      <c r="C11" s="122" t="s">
        <v>52</v>
      </c>
      <c r="D11" s="122" t="s">
        <v>53</v>
      </c>
      <c r="E11" s="225" t="s">
        <v>54</v>
      </c>
      <c r="F11" s="279" t="s">
        <v>24</v>
      </c>
      <c r="G11" s="162" t="s">
        <v>45</v>
      </c>
      <c r="H11" s="163" t="s">
        <v>28</v>
      </c>
      <c r="I11" s="164" t="s">
        <v>8</v>
      </c>
      <c r="K11" s="139"/>
      <c r="L11" s="204"/>
      <c r="M11" s="204"/>
      <c r="N11" s="205"/>
      <c r="O11" s="205"/>
      <c r="P11" s="204"/>
      <c r="Q11" s="204"/>
      <c r="R11" s="204"/>
    </row>
    <row r="12" spans="1:18" ht="15" customHeight="1" thickTop="1">
      <c r="A12" s="165" t="s">
        <v>9</v>
      </c>
      <c r="B12" s="166" t="s">
        <v>15</v>
      </c>
      <c r="C12" s="167" t="s">
        <v>16</v>
      </c>
      <c r="D12" s="260" t="s">
        <v>17</v>
      </c>
      <c r="E12" s="258" t="s">
        <v>23</v>
      </c>
      <c r="F12" s="265" t="s">
        <v>55</v>
      </c>
      <c r="G12" s="168"/>
      <c r="H12" s="169"/>
      <c r="I12" s="170"/>
      <c r="K12" s="204"/>
      <c r="L12" s="206"/>
      <c r="M12" s="207"/>
      <c r="N12" s="208"/>
      <c r="O12" s="86"/>
      <c r="P12" s="209"/>
      <c r="Q12" s="209"/>
      <c r="R12" s="209"/>
    </row>
    <row r="13" spans="1:18" ht="15" customHeight="1">
      <c r="A13" s="42" t="s">
        <v>2</v>
      </c>
      <c r="B13" s="14" t="s">
        <v>18</v>
      </c>
      <c r="C13" s="14" t="s">
        <v>18</v>
      </c>
      <c r="D13" s="118" t="s">
        <v>18</v>
      </c>
      <c r="E13" s="259" t="s">
        <v>18</v>
      </c>
      <c r="F13" s="266" t="s">
        <v>56</v>
      </c>
      <c r="G13" s="171" t="s">
        <v>46</v>
      </c>
      <c r="H13" s="172" t="s">
        <v>47</v>
      </c>
      <c r="I13" s="173" t="s">
        <v>48</v>
      </c>
      <c r="K13" s="139"/>
      <c r="L13" s="207"/>
      <c r="M13" s="207"/>
      <c r="N13" s="207"/>
      <c r="O13" s="210"/>
      <c r="P13" s="211"/>
      <c r="Q13" s="211"/>
      <c r="R13" s="211"/>
    </row>
    <row r="14" spans="1:18" ht="15" customHeight="1">
      <c r="A14" s="43" t="s">
        <v>10</v>
      </c>
      <c r="B14" s="16">
        <v>211</v>
      </c>
      <c r="C14" s="16">
        <v>211</v>
      </c>
      <c r="D14" s="112">
        <v>212</v>
      </c>
      <c r="E14" s="259" t="s">
        <v>50</v>
      </c>
      <c r="F14" s="267">
        <v>215</v>
      </c>
      <c r="G14" s="6"/>
      <c r="H14" s="1"/>
      <c r="I14" s="41"/>
      <c r="K14" s="212"/>
      <c r="L14" s="211"/>
      <c r="M14" s="211"/>
      <c r="N14" s="211"/>
      <c r="O14" s="209"/>
      <c r="P14" s="209"/>
      <c r="Q14" s="209"/>
      <c r="R14" s="209"/>
    </row>
    <row r="15" spans="1:18" ht="15" customHeight="1" thickBot="1">
      <c r="A15" s="174"/>
      <c r="B15" s="175">
        <v>0.2</v>
      </c>
      <c r="C15" s="175">
        <v>0.55000000000000004</v>
      </c>
      <c r="D15" s="261">
        <v>0.25</v>
      </c>
      <c r="E15" s="262"/>
      <c r="F15" s="268">
        <v>1</v>
      </c>
      <c r="G15" s="176"/>
      <c r="H15" s="177"/>
      <c r="I15" s="178"/>
      <c r="K15" s="190"/>
      <c r="L15" s="213"/>
      <c r="M15" s="213"/>
      <c r="N15" s="213"/>
      <c r="O15" s="210"/>
      <c r="P15" s="209"/>
      <c r="Q15" s="209"/>
      <c r="R15" s="146"/>
    </row>
    <row r="16" spans="1:18" ht="15" customHeight="1" thickTop="1" thickBot="1">
      <c r="A16" s="179" t="s">
        <v>11</v>
      </c>
      <c r="B16" s="180"/>
      <c r="C16" s="180"/>
      <c r="D16" s="181"/>
      <c r="E16" s="256"/>
      <c r="F16" s="256"/>
      <c r="G16" s="256"/>
      <c r="H16" s="271"/>
      <c r="I16" s="182"/>
      <c r="K16" s="214"/>
      <c r="L16" s="215"/>
      <c r="M16" s="215"/>
      <c r="N16" s="215"/>
      <c r="O16" s="215"/>
      <c r="P16" s="215"/>
      <c r="Q16" s="215"/>
      <c r="R16" s="215"/>
    </row>
    <row r="17" spans="1:18" ht="15" customHeight="1" thickTop="1">
      <c r="A17" s="48" t="s">
        <v>2</v>
      </c>
      <c r="B17" s="183"/>
      <c r="C17" s="183"/>
      <c r="D17" s="5" t="s">
        <v>2</v>
      </c>
      <c r="E17" s="257"/>
      <c r="F17" s="270" t="s">
        <v>2</v>
      </c>
      <c r="G17" s="270" t="s">
        <v>2</v>
      </c>
      <c r="H17" s="269" t="s">
        <v>2</v>
      </c>
      <c r="I17" s="49" t="s">
        <v>2</v>
      </c>
      <c r="K17" s="216"/>
      <c r="L17" s="138"/>
      <c r="M17" s="138"/>
      <c r="N17" s="138"/>
      <c r="O17" s="138"/>
      <c r="P17" s="138"/>
      <c r="Q17" s="138"/>
      <c r="R17" s="138"/>
    </row>
    <row r="18" spans="1:18" ht="15" customHeight="1">
      <c r="A18" s="107">
        <v>1010</v>
      </c>
      <c r="B18" s="226">
        <f>E18*B$15</f>
        <v>0</v>
      </c>
      <c r="C18" s="226">
        <f>E18*C$15</f>
        <v>0</v>
      </c>
      <c r="D18" s="227">
        <f>E18*D$15</f>
        <v>0</v>
      </c>
      <c r="E18" s="272"/>
      <c r="F18" s="276" t="s">
        <v>163</v>
      </c>
      <c r="G18" s="273">
        <f>E18</f>
        <v>0</v>
      </c>
      <c r="H18" s="231">
        <f>0.13*(G18)</f>
        <v>0</v>
      </c>
      <c r="I18" s="232">
        <f>+G18+H18</f>
        <v>0</v>
      </c>
      <c r="K18" s="216"/>
      <c r="L18" s="138"/>
      <c r="M18" s="138"/>
      <c r="N18" s="138"/>
      <c r="O18" s="138"/>
      <c r="P18" s="138"/>
      <c r="Q18" s="138"/>
      <c r="R18" s="138"/>
    </row>
    <row r="19" spans="1:18" ht="15" customHeight="1">
      <c r="A19" s="107"/>
      <c r="B19" s="226"/>
      <c r="C19" s="226"/>
      <c r="D19" s="227"/>
      <c r="E19" s="272"/>
      <c r="F19" s="276"/>
      <c r="G19" s="273"/>
      <c r="H19" s="231"/>
      <c r="I19" s="232"/>
      <c r="K19" s="217"/>
      <c r="L19" s="218"/>
      <c r="M19" s="218"/>
      <c r="N19" s="218"/>
      <c r="O19" s="83"/>
      <c r="P19" s="83"/>
      <c r="Q19" s="83"/>
      <c r="R19" s="83"/>
    </row>
    <row r="20" spans="1:18" ht="15" customHeight="1">
      <c r="A20" s="107">
        <v>1015</v>
      </c>
      <c r="B20" s="226">
        <f>E20*B$15</f>
        <v>0</v>
      </c>
      <c r="C20" s="226">
        <f>E20*C$15</f>
        <v>0</v>
      </c>
      <c r="D20" s="227">
        <f>E20*D$15</f>
        <v>0</v>
      </c>
      <c r="E20" s="272"/>
      <c r="F20" s="276" t="s">
        <v>163</v>
      </c>
      <c r="G20" s="273">
        <f>E20</f>
        <v>0</v>
      </c>
      <c r="H20" s="231">
        <f>0.13*(G20)</f>
        <v>0</v>
      </c>
      <c r="I20" s="232">
        <f>+G20+H20</f>
        <v>0</v>
      </c>
      <c r="K20" s="217"/>
      <c r="L20" s="218"/>
      <c r="M20" s="218"/>
      <c r="N20" s="218"/>
      <c r="O20" s="83"/>
      <c r="P20" s="83"/>
      <c r="Q20" s="83"/>
      <c r="R20" s="83"/>
    </row>
    <row r="21" spans="1:18" ht="15" customHeight="1">
      <c r="A21" s="107"/>
      <c r="B21" s="226"/>
      <c r="C21" s="226"/>
      <c r="D21" s="227"/>
      <c r="E21" s="272"/>
      <c r="F21" s="276"/>
      <c r="G21" s="273"/>
      <c r="H21" s="231"/>
      <c r="I21" s="232"/>
      <c r="K21" s="217"/>
      <c r="L21" s="218"/>
      <c r="M21" s="218"/>
      <c r="N21" s="218"/>
      <c r="O21" s="83"/>
      <c r="P21" s="83"/>
      <c r="Q21" s="83"/>
      <c r="R21" s="83"/>
    </row>
    <row r="22" spans="1:18" ht="15" customHeight="1">
      <c r="A22" s="107">
        <v>1016</v>
      </c>
      <c r="B22" s="226">
        <f>E22*B$15</f>
        <v>0</v>
      </c>
      <c r="C22" s="226">
        <f>E22*C$15</f>
        <v>0</v>
      </c>
      <c r="D22" s="227">
        <f>E22*D$15</f>
        <v>0</v>
      </c>
      <c r="E22" s="272"/>
      <c r="F22" s="276" t="s">
        <v>163</v>
      </c>
      <c r="G22" s="273">
        <f>E22</f>
        <v>0</v>
      </c>
      <c r="H22" s="231">
        <f>0.13*(G22)</f>
        <v>0</v>
      </c>
      <c r="I22" s="232">
        <f>+G22+H22</f>
        <v>0</v>
      </c>
      <c r="K22" s="217"/>
      <c r="L22" s="218"/>
      <c r="M22" s="218"/>
      <c r="N22" s="218"/>
      <c r="O22" s="83"/>
      <c r="P22" s="83"/>
      <c r="Q22" s="83"/>
      <c r="R22" s="83"/>
    </row>
    <row r="23" spans="1:18" ht="15" customHeight="1">
      <c r="A23" s="107" t="s">
        <v>415</v>
      </c>
      <c r="B23" s="226">
        <f>E23*B$15</f>
        <v>0</v>
      </c>
      <c r="C23" s="226">
        <f>E23*C$15</f>
        <v>0</v>
      </c>
      <c r="D23" s="227">
        <f>E23*D$15</f>
        <v>0</v>
      </c>
      <c r="E23" s="272"/>
      <c r="F23" s="276" t="s">
        <v>163</v>
      </c>
      <c r="G23" s="273">
        <f>E23</f>
        <v>0</v>
      </c>
      <c r="H23" s="231">
        <f>0.13*(G23)</f>
        <v>0</v>
      </c>
      <c r="I23" s="232">
        <f>+G23+H23</f>
        <v>0</v>
      </c>
      <c r="K23" s="217"/>
      <c r="L23" s="218"/>
      <c r="M23" s="218"/>
      <c r="N23" s="218"/>
      <c r="O23" s="83"/>
      <c r="P23" s="83"/>
      <c r="Q23" s="83"/>
      <c r="R23" s="83"/>
    </row>
    <row r="24" spans="1:18" ht="15" customHeight="1">
      <c r="A24" s="107"/>
      <c r="B24" s="226"/>
      <c r="C24" s="226"/>
      <c r="D24" s="227"/>
      <c r="E24" s="272"/>
      <c r="F24" s="276"/>
      <c r="G24" s="273"/>
      <c r="H24" s="231"/>
      <c r="I24" s="232"/>
      <c r="K24" s="217"/>
      <c r="L24" s="218"/>
      <c r="M24" s="218"/>
      <c r="N24" s="218"/>
      <c r="O24" s="83"/>
      <c r="P24" s="83"/>
      <c r="Q24" s="83"/>
      <c r="R24" s="83"/>
    </row>
    <row r="25" spans="1:18" ht="15" customHeight="1">
      <c r="A25" s="107">
        <v>1020</v>
      </c>
      <c r="B25" s="226">
        <f>E25*B$15</f>
        <v>0</v>
      </c>
      <c r="C25" s="226">
        <f>E25*C$15</f>
        <v>0</v>
      </c>
      <c r="D25" s="227">
        <f>E25*D$15</f>
        <v>0</v>
      </c>
      <c r="E25" s="272"/>
      <c r="F25" s="276" t="s">
        <v>163</v>
      </c>
      <c r="G25" s="273">
        <f>E25</f>
        <v>0</v>
      </c>
      <c r="H25" s="231">
        <f>0.13*(G25)</f>
        <v>0</v>
      </c>
      <c r="I25" s="232">
        <f>+G25+H25</f>
        <v>0</v>
      </c>
      <c r="K25" s="216"/>
      <c r="L25" s="138"/>
      <c r="M25" s="138"/>
      <c r="N25" s="138"/>
      <c r="O25" s="138"/>
      <c r="P25" s="138"/>
      <c r="Q25" s="138"/>
      <c r="R25" s="138"/>
    </row>
    <row r="26" spans="1:18" ht="15" customHeight="1">
      <c r="A26" s="107"/>
      <c r="B26" s="226"/>
      <c r="C26" s="226"/>
      <c r="D26" s="227"/>
      <c r="E26" s="272"/>
      <c r="F26" s="276"/>
      <c r="G26" s="273"/>
      <c r="H26" s="231"/>
      <c r="I26" s="232"/>
      <c r="K26" s="217"/>
      <c r="L26" s="218"/>
      <c r="M26" s="218"/>
      <c r="N26" s="218"/>
      <c r="O26" s="83"/>
      <c r="P26" s="83"/>
      <c r="Q26" s="83"/>
      <c r="R26" s="83"/>
    </row>
    <row r="27" spans="1:18" ht="15" customHeight="1">
      <c r="A27" s="107">
        <v>1026</v>
      </c>
      <c r="B27" s="226">
        <f>E27*B$15</f>
        <v>0</v>
      </c>
      <c r="C27" s="226">
        <f>E27*C$15</f>
        <v>0</v>
      </c>
      <c r="D27" s="227">
        <f>E27*D$15</f>
        <v>0</v>
      </c>
      <c r="E27" s="272"/>
      <c r="F27" s="276" t="s">
        <v>163</v>
      </c>
      <c r="G27" s="273">
        <f>E27</f>
        <v>0</v>
      </c>
      <c r="H27" s="231">
        <f>0.13*(G27)</f>
        <v>0</v>
      </c>
      <c r="I27" s="232">
        <f>+G27+H27</f>
        <v>0</v>
      </c>
      <c r="K27" s="217"/>
      <c r="L27" s="218"/>
      <c r="M27" s="218"/>
      <c r="N27" s="218"/>
      <c r="O27" s="83"/>
      <c r="P27" s="83"/>
      <c r="Q27" s="83"/>
      <c r="R27" s="83"/>
    </row>
    <row r="28" spans="1:18" ht="15" customHeight="1">
      <c r="A28" s="107"/>
      <c r="B28" s="226"/>
      <c r="C28" s="226"/>
      <c r="D28" s="227"/>
      <c r="E28" s="272"/>
      <c r="F28" s="273"/>
      <c r="G28" s="273"/>
      <c r="H28" s="231"/>
      <c r="I28" s="232"/>
      <c r="K28" s="217"/>
      <c r="L28" s="218"/>
      <c r="M28" s="218"/>
      <c r="N28" s="218"/>
      <c r="O28" s="83"/>
      <c r="P28" s="83"/>
      <c r="Q28" s="83"/>
      <c r="R28" s="83"/>
    </row>
    <row r="29" spans="1:18" ht="15" customHeight="1">
      <c r="A29" s="107">
        <v>1030</v>
      </c>
      <c r="B29" s="226">
        <f>E29*B$15</f>
        <v>0</v>
      </c>
      <c r="C29" s="226">
        <f>E29*C$15</f>
        <v>0</v>
      </c>
      <c r="D29" s="227">
        <f>E29*D$15</f>
        <v>0</v>
      </c>
      <c r="E29" s="272"/>
      <c r="F29" s="276" t="s">
        <v>163</v>
      </c>
      <c r="G29" s="273">
        <f>E29</f>
        <v>0</v>
      </c>
      <c r="H29" s="231">
        <f>0.13*(G29)</f>
        <v>0</v>
      </c>
      <c r="I29" s="232">
        <f>+G29+H29</f>
        <v>0</v>
      </c>
      <c r="K29" s="217"/>
      <c r="L29" s="218"/>
      <c r="M29" s="218"/>
      <c r="N29" s="218"/>
      <c r="O29" s="83"/>
      <c r="P29" s="83"/>
      <c r="Q29" s="83"/>
      <c r="R29" s="83"/>
    </row>
    <row r="30" spans="1:18" ht="15" customHeight="1">
      <c r="A30" s="107"/>
      <c r="B30" s="226"/>
      <c r="C30" s="226"/>
      <c r="D30" s="227"/>
      <c r="E30" s="272"/>
      <c r="F30" s="273"/>
      <c r="G30" s="273"/>
      <c r="H30" s="231"/>
      <c r="I30" s="232"/>
      <c r="K30" s="217"/>
      <c r="L30" s="218"/>
      <c r="M30" s="218"/>
      <c r="N30" s="218"/>
      <c r="O30" s="83"/>
      <c r="P30" s="83"/>
      <c r="Q30" s="83"/>
      <c r="R30" s="83"/>
    </row>
    <row r="31" spans="1:18" ht="15" customHeight="1">
      <c r="A31" s="107">
        <v>1035</v>
      </c>
      <c r="B31" s="226">
        <f>E31*B$15</f>
        <v>0</v>
      </c>
      <c r="C31" s="226">
        <f>E31*C$15</f>
        <v>0</v>
      </c>
      <c r="D31" s="227">
        <f>E31*D$15</f>
        <v>0</v>
      </c>
      <c r="E31" s="272"/>
      <c r="F31" s="276" t="s">
        <v>163</v>
      </c>
      <c r="G31" s="273">
        <f>E31</f>
        <v>0</v>
      </c>
      <c r="H31" s="231">
        <f>0.13*(G31)</f>
        <v>0</v>
      </c>
      <c r="I31" s="232">
        <f>+G31+H31</f>
        <v>0</v>
      </c>
      <c r="K31" s="217"/>
      <c r="L31" s="218"/>
      <c r="M31" s="218"/>
      <c r="N31" s="218"/>
      <c r="O31" s="83"/>
      <c r="P31" s="83"/>
      <c r="Q31" s="83"/>
      <c r="R31" s="83"/>
    </row>
    <row r="32" spans="1:18" ht="15" customHeight="1">
      <c r="A32" s="107"/>
      <c r="B32" s="226"/>
      <c r="C32" s="226"/>
      <c r="D32" s="227"/>
      <c r="E32" s="272"/>
      <c r="F32" s="273"/>
      <c r="G32" s="273"/>
      <c r="H32" s="231"/>
      <c r="I32" s="232"/>
      <c r="K32" s="217"/>
      <c r="L32" s="218"/>
      <c r="M32" s="218"/>
      <c r="N32" s="218"/>
      <c r="O32" s="83"/>
      <c r="P32" s="83"/>
      <c r="Q32" s="83"/>
      <c r="R32" s="83"/>
    </row>
    <row r="33" spans="1:18" ht="15" customHeight="1">
      <c r="A33" s="107">
        <v>1046</v>
      </c>
      <c r="B33" s="226">
        <f>E33*B$15</f>
        <v>0</v>
      </c>
      <c r="C33" s="226">
        <f>E33*C$15</f>
        <v>0</v>
      </c>
      <c r="D33" s="227">
        <f>E33*D$15</f>
        <v>0</v>
      </c>
      <c r="E33" s="272"/>
      <c r="F33" s="276" t="s">
        <v>163</v>
      </c>
      <c r="G33" s="273">
        <f>E33</f>
        <v>0</v>
      </c>
      <c r="H33" s="231">
        <f>0.13*(G33)</f>
        <v>0</v>
      </c>
      <c r="I33" s="232">
        <f>+G33+H33</f>
        <v>0</v>
      </c>
      <c r="K33" s="217"/>
      <c r="L33" s="218"/>
      <c r="M33" s="218"/>
      <c r="N33" s="218"/>
      <c r="O33" s="83"/>
      <c r="P33" s="83"/>
      <c r="Q33" s="83"/>
      <c r="R33" s="83"/>
    </row>
    <row r="34" spans="1:18" ht="15" customHeight="1">
      <c r="A34" s="107"/>
      <c r="B34" s="226"/>
      <c r="C34" s="226"/>
      <c r="D34" s="227"/>
      <c r="E34" s="272"/>
      <c r="F34" s="273"/>
      <c r="G34" s="273"/>
      <c r="H34" s="231"/>
      <c r="I34" s="232"/>
      <c r="K34" s="217"/>
      <c r="L34" s="218"/>
      <c r="M34" s="218"/>
      <c r="N34" s="218"/>
      <c r="O34" s="83"/>
      <c r="P34" s="83"/>
      <c r="Q34" s="83"/>
      <c r="R34" s="83"/>
    </row>
    <row r="35" spans="1:18" ht="15" customHeight="1">
      <c r="A35" s="107">
        <v>1050</v>
      </c>
      <c r="B35" s="226">
        <f>E35*B$15</f>
        <v>0</v>
      </c>
      <c r="C35" s="226">
        <f>E35*C$15</f>
        <v>0</v>
      </c>
      <c r="D35" s="227">
        <f>E35*D$15</f>
        <v>0</v>
      </c>
      <c r="E35" s="272"/>
      <c r="F35" s="276" t="s">
        <v>163</v>
      </c>
      <c r="G35" s="273">
        <f>E35</f>
        <v>0</v>
      </c>
      <c r="H35" s="231">
        <f>0.13*(G35)</f>
        <v>0</v>
      </c>
      <c r="I35" s="232">
        <f>+G35+H35</f>
        <v>0</v>
      </c>
      <c r="K35" s="217"/>
      <c r="L35" s="218"/>
      <c r="M35" s="218"/>
      <c r="N35" s="218"/>
      <c r="O35" s="83"/>
      <c r="P35" s="83"/>
      <c r="Q35" s="83"/>
      <c r="R35" s="83"/>
    </row>
    <row r="36" spans="1:18" ht="15" customHeight="1">
      <c r="A36" s="107"/>
      <c r="B36" s="226"/>
      <c r="C36" s="226"/>
      <c r="D36" s="227"/>
      <c r="E36" s="272"/>
      <c r="F36" s="273"/>
      <c r="G36" s="273"/>
      <c r="H36" s="231"/>
      <c r="I36" s="232"/>
      <c r="K36" s="217"/>
      <c r="L36" s="218"/>
      <c r="M36" s="218"/>
      <c r="N36" s="218"/>
      <c r="O36" s="83"/>
      <c r="P36" s="83"/>
      <c r="Q36" s="83"/>
      <c r="R36" s="83"/>
    </row>
    <row r="37" spans="1:18" ht="15" customHeight="1">
      <c r="A37" s="107">
        <v>1086</v>
      </c>
      <c r="B37" s="226">
        <f>E37*B$15</f>
        <v>0</v>
      </c>
      <c r="C37" s="226">
        <f>E37*C$15</f>
        <v>0</v>
      </c>
      <c r="D37" s="227">
        <f>E37*D$15</f>
        <v>0</v>
      </c>
      <c r="E37" s="272"/>
      <c r="F37" s="276" t="s">
        <v>163</v>
      </c>
      <c r="G37" s="273">
        <f>E37</f>
        <v>0</v>
      </c>
      <c r="H37" s="231">
        <f>0.13*(G37)</f>
        <v>0</v>
      </c>
      <c r="I37" s="232">
        <f>+G37+H37</f>
        <v>0</v>
      </c>
      <c r="K37" s="217"/>
      <c r="L37" s="218"/>
      <c r="M37" s="218"/>
      <c r="N37" s="218"/>
      <c r="O37" s="83"/>
      <c r="P37" s="83"/>
      <c r="Q37" s="83"/>
      <c r="R37" s="83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217"/>
      <c r="L38" s="218"/>
      <c r="M38" s="218"/>
      <c r="N38" s="218"/>
      <c r="O38" s="83"/>
      <c r="P38" s="83"/>
      <c r="Q38" s="83"/>
      <c r="R38" s="83"/>
    </row>
    <row r="39" spans="1:18" ht="15" customHeight="1">
      <c r="A39" s="107"/>
      <c r="B39" s="226"/>
      <c r="C39" s="226"/>
      <c r="D39" s="227"/>
      <c r="E39" s="272"/>
      <c r="F39" s="273"/>
      <c r="G39" s="273"/>
      <c r="H39" s="231"/>
      <c r="I39" s="232"/>
      <c r="K39" s="217"/>
      <c r="L39" s="218"/>
      <c r="M39" s="218"/>
      <c r="N39" s="218"/>
      <c r="O39" s="83"/>
      <c r="P39" s="83"/>
      <c r="Q39" s="83"/>
      <c r="R39" s="83"/>
    </row>
    <row r="40" spans="1:18" ht="15" customHeight="1">
      <c r="A40" s="107"/>
      <c r="B40" s="226"/>
      <c r="C40" s="226"/>
      <c r="D40" s="227"/>
      <c r="E40" s="272"/>
      <c r="F40" s="276"/>
      <c r="G40" s="273"/>
      <c r="H40" s="231"/>
      <c r="I40" s="232"/>
      <c r="K40" s="217"/>
      <c r="L40" s="218"/>
      <c r="M40" s="218"/>
      <c r="N40" s="218"/>
      <c r="O40" s="83"/>
      <c r="P40" s="83"/>
      <c r="Q40" s="83"/>
      <c r="R40" s="83"/>
    </row>
    <row r="41" spans="1:18" ht="15" customHeight="1">
      <c r="A41" s="107"/>
      <c r="B41" s="226"/>
      <c r="C41" s="226"/>
      <c r="D41" s="227"/>
      <c r="E41" s="272"/>
      <c r="F41" s="273"/>
      <c r="G41" s="273"/>
      <c r="H41" s="231"/>
      <c r="I41" s="232"/>
      <c r="K41" s="217"/>
      <c r="L41" s="218"/>
      <c r="M41" s="218"/>
      <c r="N41" s="218"/>
      <c r="O41" s="83"/>
      <c r="P41" s="83"/>
      <c r="Q41" s="83"/>
      <c r="R41" s="83"/>
    </row>
    <row r="42" spans="1:18" ht="15" customHeight="1">
      <c r="A42" s="107"/>
      <c r="B42" s="226"/>
      <c r="C42" s="226"/>
      <c r="D42" s="227"/>
      <c r="E42" s="272"/>
      <c r="F42" s="272"/>
      <c r="G42" s="273"/>
      <c r="H42" s="231"/>
      <c r="I42" s="232"/>
      <c r="K42" s="217"/>
      <c r="L42" s="218"/>
      <c r="M42" s="218"/>
      <c r="N42" s="218"/>
      <c r="O42" s="83"/>
      <c r="P42" s="83"/>
      <c r="Q42" s="83"/>
      <c r="R42" s="83"/>
    </row>
    <row r="43" spans="1:18" ht="15" customHeight="1">
      <c r="A43" s="107"/>
      <c r="B43" s="274"/>
      <c r="C43" s="274"/>
      <c r="D43" s="275"/>
      <c r="E43" s="272"/>
      <c r="F43" s="273"/>
      <c r="G43" s="273"/>
      <c r="H43" s="231"/>
      <c r="I43" s="232"/>
      <c r="K43" s="217"/>
      <c r="L43" s="218"/>
      <c r="M43" s="218"/>
      <c r="N43" s="218"/>
      <c r="O43" s="83"/>
      <c r="P43" s="83"/>
      <c r="Q43" s="83"/>
      <c r="R43" s="83"/>
    </row>
    <row r="44" spans="1:18" ht="15" customHeight="1">
      <c r="A44" s="107"/>
      <c r="B44" s="226"/>
      <c r="C44" s="226"/>
      <c r="D44" s="227"/>
      <c r="E44" s="272"/>
      <c r="F44" s="272"/>
      <c r="G44" s="273"/>
      <c r="H44" s="231"/>
      <c r="I44" s="232"/>
      <c r="K44" s="217"/>
      <c r="L44" s="218"/>
      <c r="M44" s="218"/>
      <c r="N44" s="218"/>
      <c r="O44" s="83"/>
      <c r="P44" s="83"/>
      <c r="Q44" s="83"/>
      <c r="R44" s="83"/>
    </row>
    <row r="45" spans="1:18" ht="15" customHeight="1">
      <c r="A45" s="107"/>
      <c r="B45" s="226"/>
      <c r="C45" s="226"/>
      <c r="D45" s="227"/>
      <c r="E45" s="272"/>
      <c r="F45" s="272"/>
      <c r="G45" s="273"/>
      <c r="H45" s="231"/>
      <c r="I45" s="232"/>
      <c r="K45" s="217"/>
      <c r="L45" s="218"/>
      <c r="M45" s="218"/>
      <c r="N45" s="218"/>
      <c r="O45" s="83"/>
      <c r="P45" s="83"/>
      <c r="Q45" s="83"/>
      <c r="R45" s="83"/>
    </row>
    <row r="46" spans="1:18" ht="15" customHeight="1">
      <c r="A46" s="107"/>
      <c r="B46" s="226"/>
      <c r="C46" s="226"/>
      <c r="D46" s="275"/>
      <c r="E46" s="272"/>
      <c r="F46" s="272"/>
      <c r="G46" s="273"/>
      <c r="H46" s="231"/>
      <c r="I46" s="232"/>
      <c r="K46" s="217"/>
      <c r="L46" s="218"/>
      <c r="M46" s="218"/>
      <c r="N46" s="218"/>
      <c r="O46" s="83"/>
      <c r="P46" s="83"/>
      <c r="Q46" s="83"/>
      <c r="R46" s="83"/>
    </row>
    <row r="47" spans="1:18" ht="15" customHeight="1">
      <c r="A47" s="107"/>
      <c r="B47" s="226"/>
      <c r="C47" s="226"/>
      <c r="D47" s="227"/>
      <c r="E47" s="272"/>
      <c r="F47" s="272"/>
      <c r="G47" s="273"/>
      <c r="H47" s="231"/>
      <c r="I47" s="232"/>
      <c r="K47" s="217"/>
      <c r="L47" s="218"/>
      <c r="M47" s="218"/>
      <c r="N47" s="218"/>
      <c r="O47" s="83"/>
      <c r="P47" s="83"/>
      <c r="Q47" s="83"/>
      <c r="R47" s="83"/>
    </row>
    <row r="48" spans="1:18" ht="15" customHeight="1">
      <c r="A48" s="107"/>
      <c r="B48" s="226"/>
      <c r="C48" s="226"/>
      <c r="D48" s="227"/>
      <c r="E48" s="272"/>
      <c r="F48" s="272"/>
      <c r="G48" s="273"/>
      <c r="H48" s="231"/>
      <c r="I48" s="232"/>
      <c r="K48" s="217"/>
      <c r="L48" s="218"/>
      <c r="M48" s="218"/>
      <c r="N48" s="218"/>
      <c r="O48" s="83"/>
      <c r="P48" s="83"/>
      <c r="Q48" s="83"/>
      <c r="R48" s="83"/>
    </row>
    <row r="49" spans="1:18" ht="15" customHeight="1">
      <c r="A49" s="107"/>
      <c r="B49" s="226"/>
      <c r="C49" s="226"/>
      <c r="D49" s="275"/>
      <c r="E49" s="272"/>
      <c r="F49" s="272"/>
      <c r="G49" s="273"/>
      <c r="H49" s="231"/>
      <c r="I49" s="232"/>
      <c r="K49" s="217"/>
      <c r="L49" s="218"/>
      <c r="M49" s="218"/>
      <c r="N49" s="218"/>
      <c r="O49" s="83"/>
      <c r="P49" s="83"/>
      <c r="Q49" s="83"/>
      <c r="R49" s="83"/>
    </row>
    <row r="50" spans="1:18" ht="15" customHeight="1">
      <c r="A50" s="107"/>
      <c r="B50" s="226"/>
      <c r="C50" s="226"/>
      <c r="D50" s="227"/>
      <c r="E50" s="272"/>
      <c r="F50" s="272"/>
      <c r="G50" s="273"/>
      <c r="H50" s="231"/>
      <c r="I50" s="232"/>
      <c r="K50" s="217"/>
      <c r="L50" s="218"/>
      <c r="M50" s="218"/>
      <c r="N50" s="218"/>
      <c r="O50" s="83"/>
      <c r="P50" s="83"/>
      <c r="Q50" s="83"/>
      <c r="R50" s="83"/>
    </row>
    <row r="51" spans="1:18" ht="15" customHeight="1">
      <c r="A51" s="107"/>
      <c r="B51" s="226"/>
      <c r="C51" s="226"/>
      <c r="D51" s="275"/>
      <c r="E51" s="272"/>
      <c r="F51" s="273"/>
      <c r="G51" s="273"/>
      <c r="H51" s="231"/>
      <c r="I51" s="232"/>
      <c r="K51" s="217"/>
      <c r="L51" s="218"/>
      <c r="M51" s="218"/>
      <c r="N51" s="218"/>
      <c r="O51" s="83"/>
      <c r="P51" s="83"/>
      <c r="Q51" s="83"/>
      <c r="R51" s="83"/>
    </row>
    <row r="52" spans="1:18" ht="15" customHeight="1">
      <c r="A52" s="107"/>
      <c r="B52" s="102"/>
      <c r="C52" s="102"/>
      <c r="D52" s="227"/>
      <c r="E52" s="272"/>
      <c r="F52" s="272"/>
      <c r="G52" s="273"/>
      <c r="H52" s="231"/>
      <c r="I52" s="232"/>
      <c r="K52" s="217"/>
      <c r="L52" s="218"/>
      <c r="M52" s="218"/>
      <c r="N52" s="218"/>
      <c r="O52" s="83"/>
      <c r="P52" s="83"/>
      <c r="Q52" s="83"/>
      <c r="R52" s="83"/>
    </row>
    <row r="53" spans="1:18" ht="15" customHeight="1">
      <c r="A53" s="281"/>
      <c r="B53" s="102"/>
      <c r="C53" s="102"/>
      <c r="D53" s="227"/>
      <c r="E53" s="272"/>
      <c r="F53" s="272"/>
      <c r="G53" s="273"/>
      <c r="H53" s="231"/>
      <c r="I53" s="232"/>
    </row>
    <row r="54" spans="1:18" ht="15" customHeight="1">
      <c r="A54" s="108"/>
      <c r="B54" s="226"/>
      <c r="C54" s="226"/>
      <c r="D54" s="275"/>
      <c r="E54" s="272"/>
      <c r="F54" s="273"/>
      <c r="G54" s="273"/>
      <c r="H54" s="231"/>
      <c r="I54" s="232"/>
      <c r="K54" s="217"/>
      <c r="L54" s="218"/>
      <c r="M54" s="218"/>
      <c r="N54" s="218"/>
      <c r="O54" s="83"/>
      <c r="P54" s="83"/>
      <c r="Q54" s="83"/>
      <c r="R54" s="83"/>
    </row>
    <row r="55" spans="1:18" ht="15" customHeight="1" thickBot="1">
      <c r="A55" s="52"/>
      <c r="B55" s="226"/>
      <c r="C55" s="226"/>
      <c r="D55" s="227"/>
      <c r="E55" s="277"/>
      <c r="F55" s="278"/>
      <c r="G55" s="278"/>
      <c r="H55" s="231"/>
      <c r="I55" s="232"/>
      <c r="K55" s="217"/>
      <c r="L55" s="218"/>
      <c r="M55" s="218"/>
      <c r="N55" s="218"/>
      <c r="O55" s="83"/>
      <c r="P55" s="83"/>
      <c r="Q55" s="83"/>
      <c r="R55" s="83"/>
    </row>
    <row r="56" spans="1:18" ht="32.25" customHeight="1" thickBot="1">
      <c r="A56" s="219"/>
      <c r="B56" s="223" t="s">
        <v>196</v>
      </c>
      <c r="C56" s="880" t="s">
        <v>212</v>
      </c>
      <c r="D56" s="881"/>
      <c r="E56" s="881"/>
      <c r="F56" s="881"/>
      <c r="G56" s="881"/>
      <c r="H56" s="882"/>
      <c r="I56" s="224"/>
      <c r="K56" s="217"/>
      <c r="L56" s="218"/>
      <c r="M56" s="218"/>
      <c r="N56" s="218"/>
      <c r="O56" s="83"/>
      <c r="P56" s="83"/>
      <c r="Q56" s="83"/>
      <c r="R56" s="83"/>
    </row>
    <row r="57" spans="1:18" ht="17.25" thickTop="1" thickBot="1">
      <c r="A57" s="423"/>
      <c r="B57" s="424"/>
      <c r="C57" s="424"/>
      <c r="D57" s="424"/>
      <c r="E57" s="424"/>
      <c r="F57" s="424"/>
      <c r="G57" s="220"/>
      <c r="H57" s="220"/>
      <c r="I57" s="221"/>
      <c r="K57" s="425"/>
      <c r="L57" s="425"/>
      <c r="M57" s="425"/>
      <c r="N57" s="425"/>
      <c r="O57" s="425"/>
      <c r="P57" s="83"/>
      <c r="Q57" s="83"/>
      <c r="R57" s="83"/>
    </row>
    <row r="58" spans="1:18" ht="15.75" customHeight="1" thickTop="1" thickBot="1">
      <c r="A58" s="56" t="str">
        <f>'100 Series - RL'!$A$63</f>
        <v>SERVICE :  Hourly rate for repairs and authorized service outside of contractual obligations is =  $  /Hr.</v>
      </c>
      <c r="B58" s="86"/>
      <c r="C58" s="86"/>
      <c r="D58" s="86"/>
      <c r="E58" s="86"/>
      <c r="F58" s="86"/>
      <c r="G58" s="130"/>
      <c r="H58" s="104">
        <f>0.13*(G58)</f>
        <v>0</v>
      </c>
      <c r="I58" s="105">
        <f>G58+H58</f>
        <v>0</v>
      </c>
    </row>
    <row r="59" spans="1:18" ht="15" customHeight="1" thickTop="1">
      <c r="A59" s="90"/>
      <c r="B59" s="91"/>
      <c r="C59" s="91"/>
      <c r="D59" s="91"/>
      <c r="E59" s="91"/>
      <c r="F59" s="91"/>
      <c r="G59" s="91"/>
      <c r="H59" s="91"/>
      <c r="I59" s="96"/>
      <c r="K59" s="139"/>
      <c r="L59" s="139"/>
      <c r="M59" s="139"/>
      <c r="N59" s="139"/>
      <c r="O59" s="139"/>
      <c r="P59" s="139"/>
      <c r="Q59" s="139"/>
      <c r="R59" s="139"/>
    </row>
    <row r="60" spans="1:18" ht="15" customHeight="1">
      <c r="A60" s="97"/>
      <c r="B60" s="92" t="s">
        <v>20</v>
      </c>
      <c r="C60" s="93"/>
      <c r="D60" s="93"/>
      <c r="E60" s="93"/>
      <c r="F60" s="93"/>
      <c r="G60" s="93"/>
      <c r="H60" s="93"/>
      <c r="I60" s="98"/>
      <c r="K60" s="93"/>
      <c r="L60" s="92"/>
      <c r="M60" s="93"/>
      <c r="N60" s="93"/>
      <c r="O60" s="93"/>
      <c r="P60" s="93"/>
      <c r="Q60" s="93"/>
      <c r="R60" s="93"/>
    </row>
    <row r="61" spans="1:18" ht="15" customHeight="1">
      <c r="A61" s="97"/>
      <c r="B61" s="93"/>
      <c r="C61" s="93"/>
      <c r="D61" s="93"/>
      <c r="E61" s="93"/>
      <c r="F61" s="93"/>
      <c r="G61" s="93"/>
      <c r="H61" s="93"/>
      <c r="I61" s="98"/>
      <c r="K61" s="93"/>
      <c r="L61" s="93"/>
      <c r="M61" s="93"/>
      <c r="N61" s="93"/>
      <c r="O61" s="93"/>
      <c r="P61" s="93"/>
      <c r="Q61" s="93"/>
      <c r="R61" s="93"/>
    </row>
    <row r="62" spans="1:18" ht="15" customHeight="1">
      <c r="A62" s="97" t="s">
        <v>29</v>
      </c>
      <c r="B62" s="93"/>
      <c r="C62" s="93"/>
      <c r="D62" s="92"/>
      <c r="E62" s="92"/>
      <c r="F62" s="92"/>
      <c r="G62" s="92"/>
      <c r="H62" s="92"/>
      <c r="I62" s="99"/>
      <c r="K62" s="93"/>
      <c r="L62" s="93"/>
      <c r="M62" s="93"/>
      <c r="N62" s="92"/>
      <c r="O62" s="92"/>
      <c r="P62" s="92"/>
      <c r="Q62" s="92"/>
      <c r="R62" s="92"/>
    </row>
    <row r="63" spans="1:18" ht="15" customHeight="1">
      <c r="A63" s="97" t="s">
        <v>30</v>
      </c>
      <c r="B63" s="93"/>
      <c r="C63" s="93"/>
      <c r="D63" s="93"/>
      <c r="E63" s="93"/>
      <c r="F63" s="93"/>
      <c r="G63" s="93"/>
      <c r="H63" s="93"/>
      <c r="I63" s="98"/>
      <c r="K63" s="93"/>
      <c r="L63" s="93"/>
      <c r="M63" s="93"/>
      <c r="N63" s="93"/>
      <c r="O63" s="93"/>
      <c r="P63" s="93"/>
      <c r="Q63" s="93"/>
      <c r="R63" s="93"/>
    </row>
    <row r="64" spans="1:18" ht="15" customHeight="1">
      <c r="A64" s="110" t="s">
        <v>31</v>
      </c>
      <c r="B64" s="94"/>
      <c r="C64" s="95"/>
      <c r="D64" s="95"/>
      <c r="E64" s="95"/>
      <c r="F64" s="95"/>
      <c r="G64" s="93"/>
      <c r="H64" s="93"/>
      <c r="I64" s="98"/>
      <c r="K64" s="95"/>
      <c r="L64" s="94"/>
      <c r="M64" s="95"/>
      <c r="N64" s="95"/>
      <c r="O64" s="95"/>
      <c r="P64" s="93"/>
      <c r="Q64" s="93"/>
      <c r="R64" s="93"/>
    </row>
    <row r="65" spans="1:18" ht="15" customHeight="1">
      <c r="A65" s="100" t="s">
        <v>32</v>
      </c>
      <c r="B65" s="93"/>
      <c r="C65" s="93"/>
      <c r="D65" s="93"/>
      <c r="E65" s="93"/>
      <c r="F65" s="93"/>
      <c r="G65" s="93"/>
      <c r="H65" s="93"/>
      <c r="I65" s="98"/>
      <c r="K65" s="140"/>
      <c r="L65" s="93"/>
      <c r="M65" s="93"/>
      <c r="N65" s="93"/>
      <c r="O65" s="93"/>
      <c r="P65" s="93"/>
      <c r="Q65" s="93"/>
      <c r="R65" s="93"/>
    </row>
    <row r="66" spans="1:18" ht="15" customHeight="1">
      <c r="A66" s="100" t="s">
        <v>33</v>
      </c>
      <c r="B66" s="93"/>
      <c r="C66" s="93"/>
      <c r="D66" s="95"/>
      <c r="E66" s="95"/>
      <c r="F66" s="95"/>
      <c r="G66" s="95"/>
      <c r="H66" s="95"/>
      <c r="I66" s="101"/>
      <c r="K66" s="140"/>
      <c r="L66" s="93"/>
      <c r="M66" s="93"/>
      <c r="N66" s="95"/>
      <c r="O66" s="95"/>
      <c r="P66" s="95"/>
      <c r="Q66" s="95"/>
      <c r="R66" s="95"/>
    </row>
    <row r="67" spans="1:18" ht="15" customHeight="1">
      <c r="A67" s="97" t="s">
        <v>34</v>
      </c>
      <c r="B67" s="93"/>
      <c r="C67" s="93"/>
      <c r="D67" s="93"/>
      <c r="E67" s="93"/>
      <c r="F67" s="93"/>
      <c r="G67" s="93"/>
      <c r="H67" s="93"/>
      <c r="I67" s="98"/>
      <c r="K67" s="93"/>
      <c r="L67" s="93"/>
      <c r="M67" s="93"/>
      <c r="N67" s="93"/>
      <c r="O67" s="93"/>
      <c r="P67" s="93"/>
      <c r="Q67" s="93"/>
      <c r="R67" s="93"/>
    </row>
    <row r="68" spans="1:18" ht="15" customHeight="1">
      <c r="A68" s="97" t="s">
        <v>35</v>
      </c>
      <c r="B68" s="93"/>
      <c r="C68" s="93"/>
      <c r="D68" s="93"/>
      <c r="E68" s="93"/>
      <c r="F68" s="93"/>
      <c r="G68" s="412" t="s">
        <v>429</v>
      </c>
      <c r="H68" s="413"/>
      <c r="I68" s="347"/>
      <c r="K68" s="93"/>
      <c r="L68" s="93"/>
      <c r="M68" s="93"/>
      <c r="N68" s="93"/>
      <c r="O68" s="93"/>
      <c r="P68" s="93"/>
      <c r="Q68" s="93"/>
      <c r="R68" s="93"/>
    </row>
    <row r="69" spans="1:18" ht="15" customHeight="1">
      <c r="A69" s="97" t="s">
        <v>36</v>
      </c>
      <c r="B69" s="93"/>
      <c r="C69" s="93"/>
      <c r="D69" s="93"/>
      <c r="E69" s="93"/>
      <c r="F69" s="93"/>
      <c r="G69" s="93"/>
      <c r="H69" s="93"/>
      <c r="I69" s="98"/>
      <c r="K69" s="93"/>
      <c r="L69" s="93"/>
      <c r="M69" s="93"/>
      <c r="N69" s="93"/>
      <c r="O69" s="93"/>
      <c r="P69" s="93"/>
      <c r="Q69" s="93"/>
      <c r="R69" s="93"/>
    </row>
    <row r="70" spans="1:18" ht="15" customHeight="1">
      <c r="A70" s="100" t="s">
        <v>37</v>
      </c>
      <c r="B70" s="93"/>
      <c r="C70" s="93"/>
      <c r="D70" s="93"/>
      <c r="E70" s="93"/>
      <c r="F70" s="93"/>
      <c r="G70" s="412" t="s">
        <v>156</v>
      </c>
      <c r="H70" s="413"/>
      <c r="I70" s="347"/>
      <c r="K70" s="140"/>
      <c r="L70" s="93"/>
      <c r="M70" s="93"/>
      <c r="N70" s="93"/>
      <c r="O70" s="93"/>
      <c r="P70" s="93"/>
      <c r="Q70" s="93"/>
      <c r="R70" s="93"/>
    </row>
    <row r="71" spans="1:18" ht="15" customHeight="1">
      <c r="A71" s="110"/>
      <c r="B71" s="139"/>
      <c r="C71" s="139"/>
      <c r="D71" s="139"/>
      <c r="E71" s="139"/>
      <c r="F71" s="139"/>
      <c r="G71" s="139"/>
      <c r="H71" s="139"/>
      <c r="I71" s="184"/>
      <c r="K71" s="139"/>
      <c r="L71" s="139"/>
      <c r="M71" s="139"/>
      <c r="N71" s="139"/>
      <c r="O71" s="139"/>
      <c r="P71" s="139"/>
      <c r="Q71" s="139"/>
      <c r="R71" s="139"/>
    </row>
    <row r="72" spans="1:18" ht="18" customHeight="1" thickBot="1">
      <c r="A72" s="185" t="s">
        <v>49</v>
      </c>
      <c r="B72" s="186"/>
      <c r="C72" s="187">
        <v>30</v>
      </c>
      <c r="D72" s="186" t="s">
        <v>13</v>
      </c>
      <c r="E72" s="186"/>
      <c r="F72" s="186" t="s">
        <v>14</v>
      </c>
      <c r="G72" s="186"/>
      <c r="H72" s="188"/>
      <c r="I72" s="189"/>
      <c r="K72" s="146"/>
      <c r="L72" s="146"/>
      <c r="M72" s="222"/>
      <c r="N72" s="146"/>
      <c r="O72" s="146"/>
      <c r="P72" s="146"/>
      <c r="Q72" s="141"/>
      <c r="R72" s="146"/>
    </row>
    <row r="73" spans="1:18" ht="12" customHeight="1" thickTop="1">
      <c r="K73" s="86"/>
      <c r="L73" s="86"/>
      <c r="M73" s="86"/>
      <c r="N73" s="86"/>
      <c r="O73" s="86"/>
      <c r="P73" s="86"/>
      <c r="Q73" s="86"/>
      <c r="R73" s="86"/>
    </row>
    <row r="74" spans="1:18" ht="12" customHeight="1"/>
    <row r="75" spans="1:18" ht="12" customHeight="1"/>
    <row r="76" spans="1:18" ht="12" customHeight="1"/>
    <row r="77" spans="1:18" ht="16.5" customHeight="1"/>
    <row r="78" spans="1:18" ht="12" customHeight="1"/>
    <row r="79" spans="1:18" ht="15" customHeight="1"/>
    <row r="80" spans="1:18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9" customHeight="1"/>
    <row r="92" ht="12.75" customHeight="1"/>
    <row r="93" ht="16.5" customHeight="1"/>
    <row r="94" ht="12" customHeight="1"/>
    <row r="95" ht="12" customHeight="1"/>
    <row r="96" ht="12" customHeight="1"/>
    <row r="97" ht="12.75" customHeight="1"/>
    <row r="98" ht="12" customHeight="1"/>
    <row r="99" ht="12" customHeight="1"/>
    <row r="100" ht="12" customHeight="1"/>
    <row r="101" ht="9" customHeight="1"/>
    <row r="102" ht="12" customHeight="1"/>
  </sheetData>
  <mergeCells count="3">
    <mergeCell ref="D2:F2"/>
    <mergeCell ref="H3:I3"/>
    <mergeCell ref="C56:H56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9"/>
  <sheetViews>
    <sheetView showWhiteSpace="0" view="pageBreakPreview" zoomScaleNormal="100" zoomScaleSheetLayoutView="100" workbookViewId="0">
      <selection activeCell="A64" sqref="A64:XFD64"/>
    </sheetView>
  </sheetViews>
  <sheetFormatPr defaultColWidth="9.77734375" defaultRowHeight="15"/>
  <cols>
    <col min="1" max="1" width="18.5546875" customWidth="1"/>
    <col min="2" max="9" width="10.77734375" customWidth="1"/>
    <col min="10" max="10" width="2.5546875" customWidth="1"/>
    <col min="11" max="16" width="9.77734375" style="330"/>
    <col min="17" max="17" width="10" style="330" bestFit="1" customWidth="1"/>
    <col min="18" max="18" width="9.77734375" style="330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354"/>
      <c r="L1" s="354"/>
      <c r="M1" s="354"/>
      <c r="N1" s="354"/>
      <c r="O1" s="354"/>
      <c r="P1" s="354"/>
      <c r="Q1" s="354"/>
      <c r="R1" s="354"/>
    </row>
    <row r="2" spans="1:18" ht="15" customHeight="1" thickBot="1">
      <c r="A2" s="145"/>
      <c r="B2" s="146"/>
      <c r="C2" s="147"/>
      <c r="D2" s="879" t="s">
        <v>38</v>
      </c>
      <c r="E2" s="879"/>
      <c r="F2" s="879"/>
      <c r="G2" s="86"/>
      <c r="H2" s="86"/>
      <c r="I2" s="149"/>
      <c r="K2" s="354"/>
      <c r="L2" s="354"/>
      <c r="M2" s="355"/>
      <c r="N2" s="356"/>
      <c r="O2" s="357"/>
      <c r="P2" s="358"/>
      <c r="Q2" s="359"/>
      <c r="R2" s="360"/>
    </row>
    <row r="3" spans="1:18" ht="15" customHeight="1" thickTop="1">
      <c r="A3" s="150" t="s">
        <v>1</v>
      </c>
      <c r="B3" s="409" t="str">
        <f>'1000 Series'!B3</f>
        <v>PLACE ST THOMAS &amp; RATHWELL LANDING</v>
      </c>
      <c r="C3" s="409"/>
      <c r="D3" s="409"/>
      <c r="E3" s="409"/>
      <c r="F3" s="409"/>
      <c r="G3" s="352" t="s">
        <v>0</v>
      </c>
      <c r="H3" s="887">
        <f>'100 Series - RL'!I2</f>
        <v>43922</v>
      </c>
      <c r="I3" s="888"/>
      <c r="K3" s="360"/>
      <c r="L3" s="361"/>
      <c r="M3" s="354"/>
      <c r="N3" s="354"/>
      <c r="O3" s="354"/>
      <c r="P3" s="360"/>
      <c r="Q3" s="360"/>
      <c r="R3" s="360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360"/>
      <c r="L4" s="362"/>
      <c r="M4" s="362"/>
      <c r="N4" s="362"/>
      <c r="O4" s="362"/>
      <c r="P4" s="363"/>
      <c r="Q4" s="360"/>
      <c r="R4" s="360"/>
    </row>
    <row r="5" spans="1:18" ht="15" customHeight="1">
      <c r="A5" s="150" t="s">
        <v>3</v>
      </c>
      <c r="B5" s="151" t="str">
        <f>'1000 Series'!B5</f>
        <v>1000  SERIES</v>
      </c>
      <c r="C5" s="155"/>
      <c r="D5" s="153"/>
      <c r="E5" s="153"/>
      <c r="F5" s="156"/>
      <c r="G5" s="153" t="s">
        <v>4</v>
      </c>
      <c r="H5" s="437">
        <f>'1000 Series'!H5</f>
        <v>0</v>
      </c>
      <c r="I5" s="134"/>
      <c r="K5" s="360"/>
      <c r="L5" s="364"/>
      <c r="M5" s="364"/>
      <c r="N5" s="360"/>
      <c r="O5" s="365"/>
      <c r="P5" s="360"/>
      <c r="Q5" s="364"/>
      <c r="R5" s="364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360"/>
      <c r="L6" s="360"/>
      <c r="M6" s="360"/>
      <c r="N6" s="360"/>
      <c r="O6" s="360"/>
      <c r="P6" s="366"/>
      <c r="Q6" s="364"/>
      <c r="R6" s="364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360"/>
      <c r="L7" s="367"/>
      <c r="M7" s="364"/>
      <c r="N7" s="360"/>
      <c r="O7" s="360"/>
      <c r="P7" s="360"/>
      <c r="Q7" s="363"/>
      <c r="R7" s="363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360"/>
      <c r="L8" s="360"/>
      <c r="M8" s="360"/>
      <c r="N8" s="368"/>
      <c r="O8" s="368"/>
      <c r="P8" s="360"/>
      <c r="Q8" s="364"/>
      <c r="R8" s="360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360"/>
      <c r="L9" s="364"/>
      <c r="M9" s="360"/>
      <c r="N9" s="368"/>
      <c r="O9" s="368"/>
      <c r="P9" s="367"/>
      <c r="Q9" s="364"/>
      <c r="R9" s="369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360"/>
      <c r="L10" s="364"/>
      <c r="M10" s="360"/>
      <c r="N10" s="368"/>
      <c r="O10" s="368"/>
      <c r="P10" s="360"/>
      <c r="Q10" s="360"/>
      <c r="R10" s="354"/>
    </row>
    <row r="11" spans="1:18" ht="19.5" customHeight="1" thickTop="1" thickBot="1">
      <c r="A11" s="876" t="s">
        <v>206</v>
      </c>
      <c r="B11" s="877"/>
      <c r="C11" s="877"/>
      <c r="D11" s="877"/>
      <c r="E11" s="877"/>
      <c r="F11" s="877"/>
      <c r="G11" s="877"/>
      <c r="H11" s="877"/>
      <c r="I11" s="878"/>
      <c r="K11" s="360"/>
      <c r="L11" s="364"/>
      <c r="M11" s="360"/>
      <c r="N11" s="368"/>
      <c r="O11" s="368"/>
      <c r="P11" s="360"/>
      <c r="Q11" s="360"/>
      <c r="R11" s="354"/>
    </row>
    <row r="12" spans="1:18" ht="15" customHeight="1" thickTop="1" thickBot="1">
      <c r="A12" s="39"/>
      <c r="B12" s="121"/>
      <c r="C12" s="122"/>
      <c r="D12" s="122"/>
      <c r="E12" s="225"/>
      <c r="F12" s="279"/>
      <c r="G12" s="162" t="s">
        <v>45</v>
      </c>
      <c r="H12" s="163" t="s">
        <v>28</v>
      </c>
      <c r="I12" s="164" t="s">
        <v>8</v>
      </c>
      <c r="K12" s="370"/>
      <c r="L12" s="371"/>
      <c r="M12" s="371"/>
      <c r="N12" s="372"/>
      <c r="O12" s="372"/>
      <c r="P12" s="371"/>
      <c r="Q12" s="371"/>
      <c r="R12" s="371"/>
    </row>
    <row r="13" spans="1:18" ht="15" customHeight="1" thickTop="1">
      <c r="A13" s="165" t="s">
        <v>9</v>
      </c>
      <c r="B13" s="435" t="s">
        <v>200</v>
      </c>
      <c r="C13" s="167"/>
      <c r="D13" s="260"/>
      <c r="E13" s="258" t="s">
        <v>23</v>
      </c>
      <c r="F13" s="265"/>
      <c r="G13" s="168"/>
      <c r="H13" s="169"/>
      <c r="I13" s="170"/>
      <c r="K13" s="371"/>
      <c r="L13" s="373"/>
      <c r="M13" s="374"/>
      <c r="N13" s="375"/>
      <c r="O13" s="368"/>
      <c r="P13" s="376"/>
      <c r="Q13" s="376"/>
      <c r="R13" s="376"/>
    </row>
    <row r="14" spans="1:18" ht="15" customHeight="1">
      <c r="A14" s="42" t="s">
        <v>2</v>
      </c>
      <c r="B14" s="14" t="s">
        <v>18</v>
      </c>
      <c r="C14" s="14"/>
      <c r="D14" s="118"/>
      <c r="E14" s="259" t="s">
        <v>18</v>
      </c>
      <c r="F14" s="266"/>
      <c r="G14" s="171" t="s">
        <v>46</v>
      </c>
      <c r="H14" s="172" t="s">
        <v>47</v>
      </c>
      <c r="I14" s="173" t="s">
        <v>48</v>
      </c>
      <c r="K14" s="370"/>
      <c r="L14" s="374"/>
      <c r="M14" s="374"/>
      <c r="N14" s="374"/>
      <c r="O14" s="377"/>
      <c r="P14" s="378"/>
      <c r="Q14" s="378"/>
      <c r="R14" s="378"/>
    </row>
    <row r="15" spans="1:18" ht="15" customHeight="1">
      <c r="A15" s="43" t="s">
        <v>10</v>
      </c>
      <c r="B15" s="16">
        <v>680</v>
      </c>
      <c r="C15" s="16"/>
      <c r="D15" s="112"/>
      <c r="E15" s="259" t="s">
        <v>50</v>
      </c>
      <c r="F15" s="267"/>
      <c r="G15" s="6"/>
      <c r="H15" s="1"/>
      <c r="I15" s="41"/>
      <c r="K15" s="379"/>
      <c r="L15" s="378"/>
      <c r="M15" s="378"/>
      <c r="N15" s="378"/>
      <c r="O15" s="376"/>
      <c r="P15" s="376"/>
      <c r="Q15" s="376"/>
      <c r="R15" s="376"/>
    </row>
    <row r="16" spans="1:18" ht="15" customHeight="1" thickBot="1">
      <c r="A16" s="174"/>
      <c r="B16" s="175">
        <v>1</v>
      </c>
      <c r="C16" s="175"/>
      <c r="D16" s="261"/>
      <c r="E16" s="262"/>
      <c r="F16" s="268"/>
      <c r="G16" s="176"/>
      <c r="H16" s="436">
        <v>0.13</v>
      </c>
      <c r="I16" s="178"/>
      <c r="K16" s="380"/>
      <c r="L16" s="381"/>
      <c r="M16" s="381"/>
      <c r="N16" s="381"/>
      <c r="O16" s="377"/>
      <c r="P16" s="376"/>
      <c r="Q16" s="376"/>
      <c r="R16" s="354"/>
    </row>
    <row r="17" spans="1:18" ht="15" customHeight="1" thickTop="1" thickBot="1">
      <c r="A17" s="179" t="s">
        <v>11</v>
      </c>
      <c r="B17" s="180"/>
      <c r="C17" s="180"/>
      <c r="D17" s="181"/>
      <c r="E17" s="256"/>
      <c r="F17" s="256"/>
      <c r="G17" s="256"/>
      <c r="H17" s="271"/>
      <c r="I17" s="182"/>
      <c r="K17" s="382"/>
      <c r="L17" s="370"/>
      <c r="M17" s="370"/>
      <c r="N17" s="370"/>
      <c r="O17" s="370"/>
      <c r="P17" s="370"/>
      <c r="Q17" s="370"/>
      <c r="R17" s="370"/>
    </row>
    <row r="18" spans="1:18" ht="15" customHeight="1" thickTop="1">
      <c r="A18" s="48" t="s">
        <v>2</v>
      </c>
      <c r="B18" s="183"/>
      <c r="C18" s="183"/>
      <c r="D18" s="5" t="s">
        <v>2</v>
      </c>
      <c r="E18" s="257"/>
      <c r="F18" s="270"/>
      <c r="G18" s="270" t="s">
        <v>2</v>
      </c>
      <c r="H18" s="269" t="s">
        <v>2</v>
      </c>
      <c r="I18" s="49" t="s">
        <v>2</v>
      </c>
      <c r="K18" s="383"/>
      <c r="L18" s="384"/>
      <c r="M18" s="384"/>
      <c r="N18" s="384"/>
      <c r="O18" s="384"/>
      <c r="P18" s="384"/>
      <c r="Q18" s="384"/>
      <c r="R18" s="384"/>
    </row>
    <row r="19" spans="1:18" ht="15" customHeight="1">
      <c r="A19" s="107" t="s">
        <v>416</v>
      </c>
      <c r="B19" s="226"/>
      <c r="C19" s="226"/>
      <c r="D19" s="227"/>
      <c r="E19" s="272"/>
      <c r="F19" s="276"/>
      <c r="G19" s="273">
        <f>+B19</f>
        <v>0</v>
      </c>
      <c r="H19" s="231">
        <f>G19*H$16</f>
        <v>0</v>
      </c>
      <c r="I19" s="232">
        <f>+G19+H19</f>
        <v>0</v>
      </c>
      <c r="K19" s="383"/>
      <c r="L19" s="384"/>
      <c r="M19" s="384"/>
      <c r="N19" s="384"/>
      <c r="O19" s="384"/>
      <c r="P19" s="384"/>
      <c r="Q19" s="384"/>
      <c r="R19" s="384"/>
    </row>
    <row r="20" spans="1:18" ht="15" customHeight="1">
      <c r="A20" s="873" t="s">
        <v>402</v>
      </c>
      <c r="B20" s="883"/>
      <c r="C20" s="883"/>
      <c r="D20" s="883"/>
      <c r="E20" s="883"/>
      <c r="F20" s="883"/>
      <c r="G20" s="883"/>
      <c r="H20" s="883"/>
      <c r="I20" s="884"/>
      <c r="J20" s="383"/>
      <c r="K20" s="384"/>
      <c r="L20" s="384"/>
      <c r="M20" s="384"/>
      <c r="N20" s="384"/>
      <c r="O20" s="384"/>
      <c r="P20" s="384"/>
      <c r="Q20" s="384"/>
      <c r="R20"/>
    </row>
    <row r="21" spans="1:18" ht="15" customHeight="1">
      <c r="A21" s="107" t="s">
        <v>216</v>
      </c>
      <c r="B21" s="226"/>
      <c r="C21" s="226"/>
      <c r="D21" s="227"/>
      <c r="E21" s="272"/>
      <c r="F21" s="276"/>
      <c r="G21" s="273">
        <f>+B21</f>
        <v>0</v>
      </c>
      <c r="H21" s="231">
        <f>G21*H$16</f>
        <v>0</v>
      </c>
      <c r="I21" s="232">
        <f>+G21+H21</f>
        <v>0</v>
      </c>
      <c r="K21" s="383"/>
      <c r="L21" s="384"/>
      <c r="M21" s="384"/>
      <c r="N21" s="384"/>
      <c r="O21" s="384"/>
      <c r="P21" s="384"/>
      <c r="Q21" s="384"/>
      <c r="R21" s="384"/>
    </row>
    <row r="22" spans="1:18" ht="15" customHeight="1">
      <c r="A22" s="873" t="s">
        <v>417</v>
      </c>
      <c r="B22" s="883"/>
      <c r="C22" s="883"/>
      <c r="D22" s="883"/>
      <c r="E22" s="883"/>
      <c r="F22" s="883"/>
      <c r="G22" s="883"/>
      <c r="H22" s="883"/>
      <c r="I22" s="884"/>
      <c r="K22" s="383"/>
      <c r="L22" s="384"/>
      <c r="M22" s="384"/>
      <c r="N22" s="384"/>
      <c r="O22" s="384"/>
      <c r="P22" s="384"/>
      <c r="Q22" s="384"/>
      <c r="R22" s="384"/>
    </row>
    <row r="23" spans="1:18" ht="15" customHeight="1">
      <c r="A23" s="107"/>
      <c r="B23" s="226"/>
      <c r="C23" s="226"/>
      <c r="D23" s="227"/>
      <c r="E23" s="272"/>
      <c r="F23" s="276"/>
      <c r="G23" s="273"/>
      <c r="H23" s="231"/>
      <c r="I23" s="232"/>
      <c r="K23" s="383"/>
      <c r="L23" s="384"/>
      <c r="M23" s="384"/>
      <c r="N23" s="384"/>
      <c r="O23" s="384"/>
      <c r="P23" s="384"/>
      <c r="Q23" s="384"/>
      <c r="R23" s="384"/>
    </row>
    <row r="24" spans="1:18" ht="15" customHeight="1">
      <c r="A24" s="107" t="s">
        <v>418</v>
      </c>
      <c r="B24" s="226"/>
      <c r="C24" s="226"/>
      <c r="D24" s="227"/>
      <c r="E24" s="272"/>
      <c r="F24" s="276"/>
      <c r="G24" s="273">
        <f>+B24</f>
        <v>0</v>
      </c>
      <c r="H24" s="231">
        <f>G24*H$16</f>
        <v>0</v>
      </c>
      <c r="I24" s="232">
        <f>+G24+H24</f>
        <v>0</v>
      </c>
      <c r="K24" s="383"/>
      <c r="L24" s="384"/>
      <c r="M24" s="384"/>
      <c r="N24" s="384"/>
      <c r="O24" s="384"/>
      <c r="P24" s="384"/>
      <c r="Q24" s="384"/>
      <c r="R24" s="384"/>
    </row>
    <row r="25" spans="1:18" ht="15" customHeight="1">
      <c r="A25" s="873" t="s">
        <v>402</v>
      </c>
      <c r="B25" s="883"/>
      <c r="C25" s="883"/>
      <c r="D25" s="883"/>
      <c r="E25" s="883"/>
      <c r="F25" s="883"/>
      <c r="G25" s="883"/>
      <c r="H25" s="883"/>
      <c r="I25" s="884"/>
      <c r="J25" s="383"/>
      <c r="K25" s="384"/>
      <c r="L25" s="384"/>
      <c r="M25" s="384"/>
      <c r="N25" s="384"/>
      <c r="O25" s="384"/>
      <c r="P25" s="384"/>
      <c r="Q25" s="384"/>
      <c r="R25"/>
    </row>
    <row r="26" spans="1:18" ht="15" customHeight="1">
      <c r="A26" s="688"/>
      <c r="B26" s="692"/>
      <c r="C26" s="692"/>
      <c r="D26" s="692"/>
      <c r="E26" s="692"/>
      <c r="F26" s="692"/>
      <c r="G26" s="692"/>
      <c r="H26" s="692"/>
      <c r="I26" s="693"/>
      <c r="J26" s="383"/>
      <c r="K26" s="384"/>
      <c r="L26" s="384"/>
      <c r="M26" s="384"/>
      <c r="N26" s="384"/>
      <c r="O26" s="384"/>
      <c r="P26" s="384"/>
      <c r="Q26" s="384"/>
      <c r="R26"/>
    </row>
    <row r="27" spans="1:18" ht="15" customHeight="1">
      <c r="A27" s="107" t="s">
        <v>217</v>
      </c>
      <c r="B27" s="226"/>
      <c r="C27" s="226"/>
      <c r="D27" s="227"/>
      <c r="E27" s="272"/>
      <c r="F27" s="276"/>
      <c r="G27" s="273">
        <f>+B27</f>
        <v>0</v>
      </c>
      <c r="H27" s="231">
        <f>G27*H$16</f>
        <v>0</v>
      </c>
      <c r="I27" s="232">
        <f>+G27+H27</f>
        <v>0</v>
      </c>
      <c r="K27" s="383"/>
      <c r="L27" s="384"/>
      <c r="M27" s="384"/>
      <c r="N27" s="384"/>
      <c r="O27" s="384"/>
      <c r="P27" s="384"/>
      <c r="Q27" s="384"/>
      <c r="R27" s="384"/>
    </row>
    <row r="28" spans="1:18" ht="15" customHeight="1">
      <c r="A28" s="873" t="s">
        <v>410</v>
      </c>
      <c r="B28" s="883"/>
      <c r="C28" s="883"/>
      <c r="D28" s="883"/>
      <c r="E28" s="883"/>
      <c r="F28" s="883"/>
      <c r="G28" s="883"/>
      <c r="H28" s="883"/>
      <c r="I28" s="884"/>
      <c r="K28" s="383"/>
      <c r="L28" s="384"/>
      <c r="M28" s="384"/>
      <c r="N28" s="384"/>
      <c r="O28" s="384"/>
      <c r="P28" s="384"/>
      <c r="Q28" s="384"/>
      <c r="R28" s="384"/>
    </row>
    <row r="29" spans="1:18" ht="15" customHeight="1">
      <c r="A29" s="107" t="s">
        <v>419</v>
      </c>
      <c r="B29" s="226"/>
      <c r="C29" s="226"/>
      <c r="D29" s="227"/>
      <c r="E29" s="272"/>
      <c r="F29" s="276"/>
      <c r="G29" s="273">
        <f>+B29</f>
        <v>0</v>
      </c>
      <c r="H29" s="231">
        <f>G29*H$16</f>
        <v>0</v>
      </c>
      <c r="I29" s="232">
        <f>+G29+H29</f>
        <v>0</v>
      </c>
      <c r="K29" s="383"/>
      <c r="L29" s="384"/>
      <c r="M29" s="384"/>
      <c r="N29" s="384"/>
      <c r="O29" s="384"/>
      <c r="P29" s="384"/>
      <c r="Q29" s="384"/>
      <c r="R29" s="384"/>
    </row>
    <row r="30" spans="1:18" ht="15" customHeight="1">
      <c r="A30" s="873" t="s">
        <v>410</v>
      </c>
      <c r="B30" s="883"/>
      <c r="C30" s="883"/>
      <c r="D30" s="883"/>
      <c r="E30" s="883"/>
      <c r="F30" s="883"/>
      <c r="G30" s="883"/>
      <c r="H30" s="883"/>
      <c r="I30" s="884"/>
      <c r="K30" s="383"/>
      <c r="L30" s="384"/>
      <c r="M30" s="384"/>
      <c r="N30" s="384"/>
      <c r="O30" s="384"/>
      <c r="P30" s="384"/>
      <c r="Q30" s="384"/>
      <c r="R30" s="384"/>
    </row>
    <row r="31" spans="1:18" ht="15" customHeight="1">
      <c r="A31" s="107"/>
      <c r="B31" s="226"/>
      <c r="C31" s="226"/>
      <c r="D31" s="227"/>
      <c r="E31" s="272"/>
      <c r="F31" s="276"/>
      <c r="G31" s="273"/>
      <c r="H31" s="231"/>
      <c r="I31" s="232"/>
      <c r="K31" s="383"/>
      <c r="L31" s="384"/>
      <c r="M31" s="384"/>
      <c r="N31" s="384"/>
      <c r="O31" s="384"/>
      <c r="P31" s="384"/>
      <c r="Q31" s="384"/>
      <c r="R31" s="384"/>
    </row>
    <row r="32" spans="1:18" ht="15" customHeight="1">
      <c r="A32" s="107" t="s">
        <v>218</v>
      </c>
      <c r="B32" s="226"/>
      <c r="C32" s="226"/>
      <c r="D32" s="227"/>
      <c r="E32" s="272"/>
      <c r="F32" s="276"/>
      <c r="G32" s="273">
        <f>+B32</f>
        <v>0</v>
      </c>
      <c r="H32" s="231">
        <f>G32*H$16</f>
        <v>0</v>
      </c>
      <c r="I32" s="232">
        <f>+G32+H32</f>
        <v>0</v>
      </c>
      <c r="K32" s="383"/>
      <c r="L32" s="384"/>
      <c r="M32" s="384"/>
      <c r="N32" s="384"/>
      <c r="O32" s="384"/>
      <c r="P32" s="384"/>
      <c r="Q32" s="384"/>
      <c r="R32" s="384"/>
    </row>
    <row r="33" spans="1:18" ht="15" customHeight="1">
      <c r="A33" s="873" t="s">
        <v>410</v>
      </c>
      <c r="B33" s="883"/>
      <c r="C33" s="883"/>
      <c r="D33" s="883"/>
      <c r="E33" s="883"/>
      <c r="F33" s="883"/>
      <c r="G33" s="883"/>
      <c r="H33" s="883"/>
      <c r="I33" s="884"/>
      <c r="K33" s="383"/>
      <c r="L33" s="384"/>
      <c r="M33" s="384"/>
      <c r="N33" s="384"/>
      <c r="O33" s="384"/>
      <c r="P33" s="384"/>
      <c r="Q33" s="384"/>
      <c r="R33" s="384"/>
    </row>
    <row r="34" spans="1:18" ht="15" customHeight="1">
      <c r="A34" s="107"/>
      <c r="B34" s="226"/>
      <c r="C34" s="226"/>
      <c r="D34" s="227"/>
      <c r="E34" s="272"/>
      <c r="F34" s="276"/>
      <c r="G34" s="273"/>
      <c r="H34" s="231"/>
      <c r="I34" s="232"/>
      <c r="K34" s="383"/>
      <c r="L34" s="384"/>
      <c r="M34" s="384"/>
      <c r="N34" s="384"/>
      <c r="O34" s="384"/>
      <c r="P34" s="384"/>
      <c r="Q34" s="384"/>
      <c r="R34" s="384"/>
    </row>
    <row r="35" spans="1:18" ht="15" customHeight="1">
      <c r="A35" s="107" t="s">
        <v>420</v>
      </c>
      <c r="B35" s="226"/>
      <c r="C35" s="226"/>
      <c r="D35" s="227"/>
      <c r="E35" s="272"/>
      <c r="F35" s="276"/>
      <c r="G35" s="273">
        <f>+B35</f>
        <v>0</v>
      </c>
      <c r="H35" s="231">
        <f>G35*H$16</f>
        <v>0</v>
      </c>
      <c r="I35" s="232">
        <f>+G35+H35</f>
        <v>0</v>
      </c>
      <c r="K35" s="383"/>
      <c r="L35" s="384"/>
      <c r="M35" s="384"/>
      <c r="N35" s="384"/>
      <c r="O35" s="384"/>
      <c r="P35" s="384"/>
      <c r="Q35" s="384"/>
      <c r="R35" s="384"/>
    </row>
    <row r="36" spans="1:18" ht="15" customHeight="1">
      <c r="A36" s="873" t="s">
        <v>402</v>
      </c>
      <c r="B36" s="883"/>
      <c r="C36" s="883"/>
      <c r="D36" s="883"/>
      <c r="E36" s="883"/>
      <c r="F36" s="883"/>
      <c r="G36" s="883"/>
      <c r="H36" s="883"/>
      <c r="I36" s="884"/>
      <c r="J36" s="383"/>
      <c r="K36" s="384"/>
      <c r="L36" s="384"/>
      <c r="M36" s="384"/>
      <c r="N36" s="384"/>
      <c r="O36" s="384"/>
      <c r="P36" s="384"/>
      <c r="Q36" s="384"/>
      <c r="R36"/>
    </row>
    <row r="37" spans="1:18" ht="15" customHeight="1">
      <c r="A37" s="107" t="s">
        <v>219</v>
      </c>
      <c r="B37" s="226"/>
      <c r="C37" s="226"/>
      <c r="D37" s="227"/>
      <c r="E37" s="272"/>
      <c r="F37" s="276"/>
      <c r="G37" s="273">
        <f>+B37</f>
        <v>0</v>
      </c>
      <c r="H37" s="231">
        <f>G37*H$16</f>
        <v>0</v>
      </c>
      <c r="I37" s="232">
        <f>+G37+H37</f>
        <v>0</v>
      </c>
      <c r="K37" s="383"/>
      <c r="L37" s="384"/>
      <c r="M37" s="384"/>
      <c r="N37" s="384"/>
      <c r="O37" s="384"/>
      <c r="P37" s="384"/>
      <c r="Q37" s="384"/>
      <c r="R37" s="384"/>
    </row>
    <row r="38" spans="1:18" ht="15" customHeight="1">
      <c r="A38" s="873" t="s">
        <v>417</v>
      </c>
      <c r="B38" s="883"/>
      <c r="C38" s="883"/>
      <c r="D38" s="883"/>
      <c r="E38" s="883"/>
      <c r="F38" s="883"/>
      <c r="G38" s="883"/>
      <c r="H38" s="883"/>
      <c r="I38" s="884"/>
      <c r="K38" s="383"/>
      <c r="L38" s="384"/>
      <c r="M38" s="384"/>
      <c r="N38" s="384"/>
      <c r="O38" s="384"/>
      <c r="P38" s="384"/>
      <c r="Q38" s="384"/>
      <c r="R38" s="384"/>
    </row>
    <row r="39" spans="1:18" ht="15" customHeight="1">
      <c r="A39" s="107"/>
      <c r="B39" s="226"/>
      <c r="C39" s="226"/>
      <c r="D39" s="227"/>
      <c r="E39" s="272"/>
      <c r="F39" s="276"/>
      <c r="G39" s="273"/>
      <c r="H39" s="231"/>
      <c r="I39" s="232"/>
      <c r="K39" s="383"/>
      <c r="L39" s="384"/>
      <c r="M39" s="384"/>
      <c r="N39" s="384"/>
      <c r="O39" s="384"/>
      <c r="P39" s="384"/>
      <c r="Q39" s="384"/>
      <c r="R39" s="384"/>
    </row>
    <row r="40" spans="1:18" ht="15" customHeight="1">
      <c r="A40" s="107" t="s">
        <v>421</v>
      </c>
      <c r="B40" s="226"/>
      <c r="C40" s="226"/>
      <c r="D40" s="227"/>
      <c r="E40" s="272"/>
      <c r="F40" s="276"/>
      <c r="G40" s="273">
        <f>+B40</f>
        <v>0</v>
      </c>
      <c r="H40" s="231">
        <f>G40*H$16</f>
        <v>0</v>
      </c>
      <c r="I40" s="232">
        <f>+G40+H40</f>
        <v>0</v>
      </c>
      <c r="K40" s="383"/>
      <c r="L40" s="384"/>
      <c r="M40" s="384"/>
      <c r="N40" s="384"/>
      <c r="O40" s="384"/>
      <c r="P40" s="384"/>
      <c r="Q40" s="384"/>
      <c r="R40" s="384"/>
    </row>
    <row r="41" spans="1:18" ht="15" customHeight="1">
      <c r="A41" s="873" t="s">
        <v>422</v>
      </c>
      <c r="B41" s="883"/>
      <c r="C41" s="883"/>
      <c r="D41" s="883"/>
      <c r="E41" s="883"/>
      <c r="F41" s="883"/>
      <c r="G41" s="883"/>
      <c r="H41" s="883"/>
      <c r="I41" s="884"/>
      <c r="J41" s="383"/>
      <c r="K41" s="384"/>
      <c r="L41" s="384"/>
      <c r="M41" s="384"/>
      <c r="N41" s="384"/>
      <c r="O41" s="384"/>
      <c r="P41" s="384"/>
      <c r="Q41" s="384"/>
      <c r="R41"/>
    </row>
    <row r="42" spans="1:18" ht="15" customHeight="1">
      <c r="A42" s="107" t="s">
        <v>220</v>
      </c>
      <c r="B42" s="226"/>
      <c r="C42" s="226"/>
      <c r="D42" s="227"/>
      <c r="E42" s="272"/>
      <c r="F42" s="276"/>
      <c r="G42" s="273">
        <f>+B42</f>
        <v>0</v>
      </c>
      <c r="H42" s="231">
        <f>G42*H$16</f>
        <v>0</v>
      </c>
      <c r="I42" s="232">
        <f>+G42+H42</f>
        <v>0</v>
      </c>
      <c r="K42" s="383"/>
      <c r="L42" s="384"/>
      <c r="M42" s="384"/>
      <c r="N42" s="384"/>
      <c r="O42" s="384"/>
      <c r="P42" s="384"/>
      <c r="Q42" s="384"/>
      <c r="R42" s="384"/>
    </row>
    <row r="43" spans="1:18" ht="15" customHeight="1">
      <c r="A43" s="873" t="s">
        <v>417</v>
      </c>
      <c r="B43" s="883"/>
      <c r="C43" s="883"/>
      <c r="D43" s="883"/>
      <c r="E43" s="883"/>
      <c r="F43" s="883"/>
      <c r="G43" s="883"/>
      <c r="H43" s="883"/>
      <c r="I43" s="884"/>
      <c r="K43" s="383"/>
      <c r="L43" s="384"/>
      <c r="M43" s="384"/>
      <c r="N43" s="384"/>
      <c r="O43" s="384"/>
      <c r="P43" s="384"/>
      <c r="Q43" s="384"/>
      <c r="R43" s="384"/>
    </row>
    <row r="44" spans="1:18" ht="15" customHeight="1">
      <c r="A44" s="107"/>
      <c r="B44" s="226"/>
      <c r="C44" s="226"/>
      <c r="D44" s="227"/>
      <c r="E44" s="272"/>
      <c r="F44" s="276"/>
      <c r="G44" s="273"/>
      <c r="H44" s="231"/>
      <c r="I44" s="232"/>
      <c r="K44" s="383"/>
      <c r="L44" s="384"/>
      <c r="M44" s="384"/>
      <c r="N44" s="384"/>
      <c r="O44" s="384"/>
      <c r="P44" s="384"/>
      <c r="Q44" s="384"/>
      <c r="R44" s="384"/>
    </row>
    <row r="45" spans="1:18" ht="15" customHeight="1">
      <c r="A45" s="107" t="s">
        <v>423</v>
      </c>
      <c r="B45" s="226"/>
      <c r="C45" s="226"/>
      <c r="D45" s="227"/>
      <c r="E45" s="272"/>
      <c r="F45" s="276"/>
      <c r="G45" s="273">
        <f>+B45</f>
        <v>0</v>
      </c>
      <c r="H45" s="231">
        <f>G45*H$16</f>
        <v>0</v>
      </c>
      <c r="I45" s="232">
        <f>+G45+H45</f>
        <v>0</v>
      </c>
      <c r="K45" s="383"/>
      <c r="L45" s="384"/>
      <c r="M45" s="384"/>
      <c r="N45" s="384"/>
      <c r="O45" s="384"/>
      <c r="P45" s="384"/>
      <c r="Q45" s="384"/>
      <c r="R45" s="384"/>
    </row>
    <row r="46" spans="1:18" ht="15" customHeight="1">
      <c r="A46" s="873" t="s">
        <v>422</v>
      </c>
      <c r="B46" s="883"/>
      <c r="C46" s="883"/>
      <c r="D46" s="883"/>
      <c r="E46" s="883"/>
      <c r="F46" s="883"/>
      <c r="G46" s="883"/>
      <c r="H46" s="883"/>
      <c r="I46" s="884"/>
      <c r="J46" s="383"/>
      <c r="K46" s="384"/>
      <c r="L46" s="384"/>
      <c r="M46" s="384"/>
      <c r="N46" s="384"/>
      <c r="O46" s="384"/>
      <c r="P46" s="384"/>
      <c r="Q46" s="384"/>
      <c r="R46"/>
    </row>
    <row r="47" spans="1:18" ht="15" customHeight="1">
      <c r="A47" s="107" t="s">
        <v>221</v>
      </c>
      <c r="B47" s="226"/>
      <c r="C47" s="226"/>
      <c r="D47" s="227"/>
      <c r="E47" s="272"/>
      <c r="F47" s="276"/>
      <c r="G47" s="273">
        <f>+B47</f>
        <v>0</v>
      </c>
      <c r="H47" s="231">
        <f>G47*H$16</f>
        <v>0</v>
      </c>
      <c r="I47" s="232">
        <f>+G47+H47</f>
        <v>0</v>
      </c>
      <c r="K47" s="383"/>
      <c r="L47" s="384"/>
      <c r="M47" s="384"/>
      <c r="N47" s="384"/>
      <c r="O47" s="384"/>
      <c r="P47" s="384"/>
      <c r="Q47" s="384"/>
      <c r="R47" s="384"/>
    </row>
    <row r="48" spans="1:18" ht="15" customHeight="1">
      <c r="A48" s="873" t="s">
        <v>417</v>
      </c>
      <c r="B48" s="883"/>
      <c r="C48" s="883"/>
      <c r="D48" s="883"/>
      <c r="E48" s="883"/>
      <c r="F48" s="883"/>
      <c r="G48" s="883"/>
      <c r="H48" s="883"/>
      <c r="I48" s="884"/>
      <c r="K48" s="383"/>
      <c r="L48" s="384"/>
      <c r="M48" s="384"/>
      <c r="N48" s="384"/>
      <c r="O48" s="384"/>
      <c r="P48" s="384"/>
      <c r="Q48" s="384"/>
      <c r="R48" s="384"/>
    </row>
    <row r="49" spans="1:18" ht="15" customHeight="1">
      <c r="A49" s="107"/>
      <c r="B49" s="226"/>
      <c r="C49" s="226"/>
      <c r="D49" s="227"/>
      <c r="E49" s="272"/>
      <c r="F49" s="276"/>
      <c r="G49" s="273"/>
      <c r="H49" s="231"/>
      <c r="I49" s="232"/>
      <c r="K49" s="383"/>
      <c r="L49" s="384"/>
      <c r="M49" s="384"/>
      <c r="N49" s="384"/>
      <c r="O49" s="384"/>
      <c r="P49" s="384"/>
      <c r="Q49" s="384"/>
      <c r="R49" s="384"/>
    </row>
    <row r="50" spans="1:18" ht="15" customHeight="1">
      <c r="A50" s="107" t="s">
        <v>424</v>
      </c>
      <c r="B50" s="226"/>
      <c r="C50" s="226"/>
      <c r="D50" s="227"/>
      <c r="E50" s="272"/>
      <c r="F50" s="276"/>
      <c r="G50" s="273">
        <f>+B50</f>
        <v>0</v>
      </c>
      <c r="H50" s="231">
        <f>G50*H$16</f>
        <v>0</v>
      </c>
      <c r="I50" s="232">
        <f>+G50+H50</f>
        <v>0</v>
      </c>
      <c r="K50" s="383"/>
      <c r="L50" s="384"/>
      <c r="M50" s="384"/>
      <c r="N50" s="384"/>
      <c r="O50" s="384"/>
      <c r="P50" s="384"/>
      <c r="Q50" s="384"/>
      <c r="R50" s="384"/>
    </row>
    <row r="51" spans="1:18" ht="15" customHeight="1">
      <c r="A51" s="873" t="s">
        <v>402</v>
      </c>
      <c r="B51" s="883"/>
      <c r="C51" s="883"/>
      <c r="D51" s="883"/>
      <c r="E51" s="883"/>
      <c r="F51" s="883"/>
      <c r="G51" s="883"/>
      <c r="H51" s="883"/>
      <c r="I51" s="884"/>
      <c r="J51" s="383"/>
      <c r="K51" s="384"/>
      <c r="L51" s="384"/>
      <c r="M51" s="384"/>
      <c r="N51" s="384"/>
      <c r="O51" s="384"/>
      <c r="P51" s="384"/>
      <c r="Q51" s="384"/>
      <c r="R51"/>
    </row>
    <row r="52" spans="1:18" ht="15" customHeight="1">
      <c r="A52" s="107" t="s">
        <v>222</v>
      </c>
      <c r="B52" s="226"/>
      <c r="C52" s="226"/>
      <c r="D52" s="227"/>
      <c r="E52" s="272"/>
      <c r="F52" s="276"/>
      <c r="G52" s="273">
        <f>+B52</f>
        <v>0</v>
      </c>
      <c r="H52" s="231">
        <f>G52*H$16</f>
        <v>0</v>
      </c>
      <c r="I52" s="232">
        <f>+G52+H52</f>
        <v>0</v>
      </c>
      <c r="K52" s="383"/>
      <c r="L52" s="384"/>
      <c r="M52" s="384"/>
      <c r="N52" s="384"/>
      <c r="O52" s="384"/>
      <c r="P52" s="384"/>
      <c r="Q52" s="384"/>
      <c r="R52" s="384"/>
    </row>
    <row r="53" spans="1:18" ht="15" customHeight="1">
      <c r="A53" s="873" t="s">
        <v>417</v>
      </c>
      <c r="B53" s="883"/>
      <c r="C53" s="883"/>
      <c r="D53" s="883"/>
      <c r="E53" s="883"/>
      <c r="F53" s="883"/>
      <c r="G53" s="883"/>
      <c r="H53" s="883"/>
      <c r="I53" s="884"/>
      <c r="K53" s="383"/>
      <c r="L53" s="384"/>
      <c r="M53" s="384"/>
      <c r="N53" s="384"/>
      <c r="O53" s="384"/>
      <c r="P53" s="384"/>
      <c r="Q53" s="384"/>
      <c r="R53" s="384"/>
    </row>
    <row r="54" spans="1:18" ht="15" customHeight="1">
      <c r="A54" s="107" t="s">
        <v>425</v>
      </c>
      <c r="B54" s="226"/>
      <c r="C54" s="226"/>
      <c r="D54" s="227"/>
      <c r="E54" s="272"/>
      <c r="F54" s="276"/>
      <c r="G54" s="273">
        <f>+B54</f>
        <v>0</v>
      </c>
      <c r="H54" s="231">
        <f>G54*H$16</f>
        <v>0</v>
      </c>
      <c r="I54" s="232">
        <f>+G54+H54</f>
        <v>0</v>
      </c>
      <c r="K54" s="383"/>
      <c r="L54" s="384"/>
      <c r="M54" s="384"/>
      <c r="N54" s="384"/>
      <c r="O54" s="384"/>
      <c r="P54" s="384"/>
      <c r="Q54" s="384"/>
      <c r="R54" s="384"/>
    </row>
    <row r="55" spans="1:18" ht="15" customHeight="1">
      <c r="A55" s="107"/>
      <c r="B55" s="226"/>
      <c r="C55" s="226"/>
      <c r="D55" s="227"/>
      <c r="E55" s="272"/>
      <c r="F55" s="276"/>
      <c r="G55" s="273"/>
      <c r="H55" s="231"/>
      <c r="I55" s="232"/>
      <c r="K55" s="383"/>
      <c r="L55" s="384"/>
      <c r="M55" s="384"/>
      <c r="N55" s="384"/>
      <c r="O55" s="384"/>
      <c r="P55" s="384"/>
      <c r="Q55" s="384"/>
      <c r="R55" s="384"/>
    </row>
    <row r="56" spans="1:18" ht="15" customHeight="1">
      <c r="A56" s="107" t="s">
        <v>223</v>
      </c>
      <c r="B56" s="226"/>
      <c r="C56" s="226"/>
      <c r="D56" s="227"/>
      <c r="E56" s="272"/>
      <c r="F56" s="276"/>
      <c r="G56" s="273">
        <f>+B56</f>
        <v>0</v>
      </c>
      <c r="H56" s="231">
        <f>G56*H$16</f>
        <v>0</v>
      </c>
      <c r="I56" s="232">
        <f>+G56+H56</f>
        <v>0</v>
      </c>
      <c r="K56" s="383"/>
      <c r="L56" s="384"/>
      <c r="M56" s="384"/>
      <c r="N56" s="384"/>
      <c r="O56" s="384"/>
      <c r="P56" s="384"/>
      <c r="Q56" s="384"/>
      <c r="R56" s="384"/>
    </row>
    <row r="57" spans="1:18" ht="15" customHeight="1">
      <c r="A57" s="873" t="s">
        <v>410</v>
      </c>
      <c r="B57" s="883"/>
      <c r="C57" s="883"/>
      <c r="D57" s="883"/>
      <c r="E57" s="883"/>
      <c r="F57" s="883"/>
      <c r="G57" s="883"/>
      <c r="H57" s="883"/>
      <c r="I57" s="884"/>
      <c r="K57" s="383"/>
      <c r="L57" s="384"/>
      <c r="M57" s="384"/>
      <c r="N57" s="384"/>
      <c r="O57" s="384"/>
      <c r="P57" s="384"/>
      <c r="Q57" s="384"/>
      <c r="R57" s="384"/>
    </row>
    <row r="58" spans="1:18" ht="15" customHeight="1">
      <c r="A58" s="107"/>
      <c r="B58" s="226"/>
      <c r="C58" s="226"/>
      <c r="D58" s="227"/>
      <c r="E58" s="272"/>
      <c r="F58" s="276"/>
      <c r="G58" s="273"/>
      <c r="H58" s="231"/>
      <c r="I58" s="232"/>
      <c r="K58" s="383"/>
      <c r="L58" s="384"/>
      <c r="M58" s="384"/>
      <c r="N58" s="384"/>
      <c r="O58" s="384"/>
      <c r="P58" s="384"/>
      <c r="Q58" s="384"/>
      <c r="R58" s="384"/>
    </row>
    <row r="59" spans="1:18" ht="15" customHeight="1">
      <c r="A59" s="107" t="s">
        <v>426</v>
      </c>
      <c r="B59" s="226"/>
      <c r="C59" s="226"/>
      <c r="D59" s="227"/>
      <c r="E59" s="272"/>
      <c r="F59" s="276"/>
      <c r="G59" s="273">
        <f>+B59</f>
        <v>0</v>
      </c>
      <c r="H59" s="231">
        <f>G59*H$16</f>
        <v>0</v>
      </c>
      <c r="I59" s="232">
        <f>+G59+H59</f>
        <v>0</v>
      </c>
      <c r="K59" s="383"/>
      <c r="L59" s="384"/>
      <c r="M59" s="384"/>
      <c r="N59" s="384"/>
      <c r="O59" s="384"/>
      <c r="P59" s="384"/>
      <c r="Q59" s="384"/>
      <c r="R59" s="384"/>
    </row>
    <row r="60" spans="1:18" ht="15" customHeight="1">
      <c r="A60" s="873" t="s">
        <v>402</v>
      </c>
      <c r="B60" s="883"/>
      <c r="C60" s="883"/>
      <c r="D60" s="883"/>
      <c r="E60" s="883"/>
      <c r="F60" s="883"/>
      <c r="G60" s="883"/>
      <c r="H60" s="883"/>
      <c r="I60" s="884"/>
      <c r="J60" s="383"/>
      <c r="K60" s="384"/>
      <c r="L60" s="384"/>
      <c r="M60" s="384"/>
      <c r="N60" s="384"/>
      <c r="O60" s="384"/>
      <c r="P60" s="384"/>
      <c r="Q60" s="384"/>
      <c r="R60"/>
    </row>
    <row r="61" spans="1:18" ht="15" customHeight="1">
      <c r="A61" s="107" t="s">
        <v>224</v>
      </c>
      <c r="B61" s="226"/>
      <c r="C61" s="226"/>
      <c r="D61" s="227"/>
      <c r="E61" s="272"/>
      <c r="F61" s="276"/>
      <c r="G61" s="273">
        <f>+B61</f>
        <v>0</v>
      </c>
      <c r="H61" s="231">
        <f>G61*H$16</f>
        <v>0</v>
      </c>
      <c r="I61" s="232">
        <f>+G61+H61</f>
        <v>0</v>
      </c>
      <c r="K61" s="383"/>
      <c r="L61" s="384"/>
      <c r="M61" s="384"/>
      <c r="N61" s="384"/>
      <c r="O61" s="384"/>
      <c r="P61" s="384"/>
      <c r="Q61" s="384"/>
      <c r="R61" s="384"/>
    </row>
    <row r="62" spans="1:18" ht="15" customHeight="1">
      <c r="A62" s="873" t="s">
        <v>410</v>
      </c>
      <c r="B62" s="883"/>
      <c r="C62" s="883"/>
      <c r="D62" s="883"/>
      <c r="E62" s="883"/>
      <c r="F62" s="883"/>
      <c r="G62" s="883"/>
      <c r="H62" s="883"/>
      <c r="I62" s="884"/>
      <c r="K62" s="383"/>
      <c r="L62" s="384"/>
      <c r="M62" s="384"/>
      <c r="N62" s="384"/>
      <c r="O62" s="384"/>
      <c r="P62" s="384"/>
      <c r="Q62" s="384"/>
      <c r="R62" s="384"/>
    </row>
    <row r="63" spans="1:18" ht="15" customHeight="1">
      <c r="A63" s="107"/>
      <c r="B63" s="226"/>
      <c r="C63" s="226"/>
      <c r="D63" s="227"/>
      <c r="E63" s="272"/>
      <c r="F63" s="276"/>
      <c r="G63" s="273"/>
      <c r="H63" s="231"/>
      <c r="I63" s="232"/>
      <c r="K63" s="383"/>
      <c r="L63" s="384"/>
      <c r="M63" s="384"/>
      <c r="N63" s="384"/>
      <c r="O63" s="384"/>
      <c r="P63" s="384"/>
      <c r="Q63" s="384"/>
      <c r="R63" s="384"/>
    </row>
    <row r="64" spans="1:18" ht="15" customHeight="1">
      <c r="A64" s="107"/>
      <c r="B64" s="226"/>
      <c r="C64" s="226"/>
      <c r="D64" s="227"/>
      <c r="E64" s="272"/>
      <c r="F64" s="276"/>
      <c r="G64" s="273"/>
      <c r="H64" s="231"/>
      <c r="I64" s="232"/>
      <c r="K64" s="383"/>
      <c r="L64" s="384"/>
      <c r="M64" s="384"/>
      <c r="N64" s="384"/>
      <c r="O64" s="384"/>
      <c r="P64" s="384"/>
      <c r="Q64" s="384"/>
      <c r="R64" s="384"/>
    </row>
    <row r="65" spans="1:18" ht="15.75" customHeight="1" thickBot="1">
      <c r="A65" s="56" t="str">
        <f>'100 Series - RL'!A63</f>
        <v>SERVICE :  Hourly rate for repairs and authorized service outside of contractual obligations is =  $  /Hr.</v>
      </c>
      <c r="B65" s="86"/>
      <c r="C65" s="86"/>
      <c r="D65" s="86"/>
      <c r="E65" s="86"/>
      <c r="F65" s="86"/>
      <c r="G65" s="130"/>
      <c r="H65" s="104">
        <f>0.13*(G65)</f>
        <v>0</v>
      </c>
      <c r="I65" s="105">
        <f>G65+H65</f>
        <v>0</v>
      </c>
      <c r="K65"/>
      <c r="L65"/>
      <c r="M65"/>
      <c r="N65"/>
      <c r="O65"/>
      <c r="P65"/>
      <c r="Q65"/>
      <c r="R65"/>
    </row>
    <row r="66" spans="1:18" ht="15" customHeight="1" thickTop="1">
      <c r="A66" s="90"/>
      <c r="B66" s="91"/>
      <c r="C66" s="91"/>
      <c r="D66" s="91"/>
      <c r="E66" s="91"/>
      <c r="F66" s="91"/>
      <c r="G66" s="91"/>
      <c r="H66" s="91"/>
      <c r="I66" s="96"/>
      <c r="K66" s="370"/>
      <c r="L66" s="370"/>
      <c r="M66" s="370"/>
      <c r="N66" s="370"/>
      <c r="O66" s="370"/>
      <c r="P66" s="370"/>
      <c r="Q66" s="370"/>
      <c r="R66" s="370"/>
    </row>
    <row r="67" spans="1:18" ht="15" customHeight="1">
      <c r="A67" s="97"/>
      <c r="B67" s="92" t="s">
        <v>20</v>
      </c>
      <c r="C67" s="93"/>
      <c r="D67" s="93"/>
      <c r="E67" s="93"/>
      <c r="F67" s="93"/>
      <c r="G67" s="93"/>
      <c r="H67" s="93"/>
      <c r="I67" s="98"/>
      <c r="K67" s="386"/>
      <c r="L67" s="387"/>
      <c r="M67" s="386"/>
      <c r="N67" s="386"/>
      <c r="O67" s="386"/>
      <c r="P67" s="386"/>
      <c r="Q67" s="386"/>
      <c r="R67" s="386"/>
    </row>
    <row r="68" spans="1:18" ht="15" customHeight="1">
      <c r="A68" s="97"/>
      <c r="B68" s="93"/>
      <c r="C68" s="93"/>
      <c r="D68" s="93"/>
      <c r="E68" s="93"/>
      <c r="F68" s="93"/>
      <c r="G68" s="93"/>
      <c r="H68" s="93"/>
      <c r="I68" s="98"/>
      <c r="K68" s="386"/>
      <c r="L68" s="386"/>
      <c r="M68" s="386"/>
      <c r="N68" s="386"/>
      <c r="O68" s="386"/>
      <c r="P68" s="386"/>
      <c r="Q68" s="386"/>
      <c r="R68" s="386"/>
    </row>
    <row r="69" spans="1:18" ht="15" customHeight="1">
      <c r="A69" s="97" t="s">
        <v>29</v>
      </c>
      <c r="B69" s="93"/>
      <c r="C69" s="93"/>
      <c r="D69" s="92"/>
      <c r="E69" s="92"/>
      <c r="F69" s="92"/>
      <c r="G69" s="92"/>
      <c r="H69" s="92"/>
      <c r="I69" s="99"/>
      <c r="K69" s="386"/>
      <c r="L69" s="386"/>
      <c r="M69" s="386"/>
      <c r="N69" s="387"/>
      <c r="O69" s="387"/>
      <c r="P69" s="387"/>
      <c r="Q69" s="387"/>
      <c r="R69" s="387"/>
    </row>
    <row r="70" spans="1:18" ht="15" customHeight="1">
      <c r="A70" s="97" t="s">
        <v>30</v>
      </c>
      <c r="B70" s="93"/>
      <c r="C70" s="93"/>
      <c r="D70" s="93"/>
      <c r="E70" s="93"/>
      <c r="F70" s="93"/>
      <c r="G70" s="93"/>
      <c r="H70" s="93"/>
      <c r="I70" s="98"/>
      <c r="K70" s="386"/>
      <c r="L70" s="386"/>
      <c r="M70" s="386"/>
      <c r="N70" s="386"/>
      <c r="O70" s="386"/>
      <c r="P70" s="386"/>
      <c r="Q70" s="386"/>
      <c r="R70" s="386"/>
    </row>
    <row r="71" spans="1:18" ht="15" customHeight="1">
      <c r="A71" s="110" t="s">
        <v>31</v>
      </c>
      <c r="B71" s="94"/>
      <c r="C71" s="95"/>
      <c r="D71" s="95"/>
      <c r="E71" s="95"/>
      <c r="F71" s="95"/>
      <c r="G71" s="93"/>
      <c r="H71" s="93"/>
      <c r="I71" s="98"/>
      <c r="K71" s="388"/>
      <c r="L71" s="389"/>
      <c r="M71" s="388"/>
      <c r="N71" s="388"/>
      <c r="O71" s="388"/>
      <c r="P71" s="386"/>
      <c r="Q71" s="386"/>
      <c r="R71" s="386"/>
    </row>
    <row r="72" spans="1:18" ht="15" customHeight="1">
      <c r="A72" s="100" t="s">
        <v>32</v>
      </c>
      <c r="B72" s="93"/>
      <c r="C72" s="93"/>
      <c r="D72" s="93"/>
      <c r="E72" s="93"/>
      <c r="F72" s="93"/>
      <c r="G72" s="93"/>
      <c r="H72" s="93"/>
      <c r="I72" s="98"/>
      <c r="K72" s="390"/>
      <c r="L72" s="386"/>
      <c r="M72" s="386"/>
      <c r="N72" s="386"/>
      <c r="O72" s="386"/>
      <c r="P72" s="386"/>
      <c r="Q72" s="386"/>
      <c r="R72" s="386"/>
    </row>
    <row r="73" spans="1:18" ht="15" customHeight="1">
      <c r="A73" s="100" t="s">
        <v>33</v>
      </c>
      <c r="B73" s="93"/>
      <c r="C73" s="93"/>
      <c r="D73" s="95"/>
      <c r="E73" s="95"/>
      <c r="F73" s="95"/>
      <c r="G73" s="95"/>
      <c r="H73" s="95"/>
      <c r="I73" s="101"/>
      <c r="K73" s="390"/>
      <c r="L73" s="386"/>
      <c r="M73" s="386"/>
      <c r="N73" s="388"/>
      <c r="O73" s="388"/>
      <c r="P73" s="388"/>
      <c r="Q73" s="388"/>
      <c r="R73" s="388"/>
    </row>
    <row r="74" spans="1:18" ht="15" customHeight="1">
      <c r="A74" s="97" t="s">
        <v>34</v>
      </c>
      <c r="B74" s="93"/>
      <c r="C74" s="93"/>
      <c r="D74" s="93"/>
      <c r="E74" s="93"/>
      <c r="F74" s="93"/>
      <c r="G74" s="93"/>
      <c r="H74" s="93"/>
      <c r="I74" s="98"/>
      <c r="K74" s="386"/>
      <c r="L74" s="386"/>
      <c r="M74" s="386"/>
      <c r="N74" s="386"/>
      <c r="O74" s="386"/>
      <c r="P74" s="386"/>
      <c r="Q74" s="386"/>
      <c r="R74" s="386"/>
    </row>
    <row r="75" spans="1:18" ht="15" customHeight="1">
      <c r="A75" s="97" t="s">
        <v>35</v>
      </c>
      <c r="B75" s="93"/>
      <c r="C75" s="93"/>
      <c r="D75" s="93"/>
      <c r="E75" s="93"/>
      <c r="F75" s="93"/>
      <c r="G75" s="412" t="s">
        <v>429</v>
      </c>
      <c r="H75" s="413"/>
      <c r="I75" s="347"/>
      <c r="K75" s="386"/>
      <c r="L75" s="386"/>
      <c r="M75" s="386"/>
      <c r="N75" s="386"/>
      <c r="O75" s="386"/>
      <c r="P75" s="386"/>
      <c r="Q75" s="386"/>
      <c r="R75" s="386"/>
    </row>
    <row r="76" spans="1:18" ht="15" customHeight="1">
      <c r="A76" s="97" t="s">
        <v>36</v>
      </c>
      <c r="B76" s="93"/>
      <c r="C76" s="93"/>
      <c r="D76" s="93"/>
      <c r="E76" s="93"/>
      <c r="F76" s="93"/>
      <c r="G76" s="93"/>
      <c r="H76" s="93"/>
      <c r="I76" s="98"/>
      <c r="K76" s="386"/>
      <c r="L76" s="386"/>
      <c r="M76" s="386"/>
      <c r="N76" s="386"/>
      <c r="O76" s="386"/>
      <c r="P76" s="386"/>
      <c r="Q76" s="386"/>
      <c r="R76" s="386"/>
    </row>
    <row r="77" spans="1:18" ht="15" customHeight="1">
      <c r="A77" s="100" t="s">
        <v>37</v>
      </c>
      <c r="B77" s="93"/>
      <c r="C77" s="93"/>
      <c r="D77" s="93"/>
      <c r="E77" s="93"/>
      <c r="F77" s="93"/>
      <c r="G77" s="412" t="s">
        <v>156</v>
      </c>
      <c r="H77" s="413"/>
      <c r="I77" s="347"/>
      <c r="K77" s="390"/>
      <c r="L77" s="386"/>
      <c r="M77" s="386"/>
      <c r="N77" s="386"/>
      <c r="O77" s="386"/>
      <c r="P77" s="386"/>
      <c r="Q77" s="386"/>
      <c r="R77" s="386"/>
    </row>
    <row r="78" spans="1:18" ht="15" customHeight="1">
      <c r="A78" s="110"/>
      <c r="B78" s="139"/>
      <c r="C78" s="139"/>
      <c r="D78" s="139"/>
      <c r="E78" s="139"/>
      <c r="F78" s="139"/>
      <c r="G78" s="139"/>
      <c r="H78" s="139"/>
      <c r="I78" s="184"/>
      <c r="K78" s="370"/>
      <c r="L78" s="370"/>
      <c r="M78" s="370"/>
      <c r="N78" s="370"/>
      <c r="O78" s="370"/>
      <c r="P78" s="370"/>
      <c r="Q78" s="370"/>
      <c r="R78" s="370"/>
    </row>
    <row r="79" spans="1:18" ht="18" customHeight="1" thickBot="1">
      <c r="A79" s="185" t="s">
        <v>49</v>
      </c>
      <c r="B79" s="186"/>
      <c r="C79" s="187">
        <v>30</v>
      </c>
      <c r="D79" s="186" t="s">
        <v>13</v>
      </c>
      <c r="E79" s="186"/>
      <c r="F79" s="186" t="s">
        <v>14</v>
      </c>
      <c r="G79" s="186"/>
      <c r="H79" s="188"/>
      <c r="I79" s="189"/>
      <c r="K79" s="354"/>
      <c r="L79" s="354"/>
      <c r="M79" s="391"/>
      <c r="N79" s="354"/>
      <c r="O79" s="354"/>
      <c r="P79" s="354"/>
      <c r="Q79" s="392"/>
      <c r="R79" s="354"/>
    </row>
    <row r="80" spans="1:18" ht="12" customHeight="1" thickTop="1">
      <c r="K80" s="368"/>
      <c r="L80" s="368"/>
      <c r="M80" s="368"/>
      <c r="N80" s="368"/>
      <c r="O80" s="368"/>
      <c r="P80" s="368"/>
      <c r="Q80" s="368"/>
      <c r="R80" s="368"/>
    </row>
    <row r="81" ht="12" customHeight="1"/>
    <row r="82" ht="12" customHeight="1"/>
    <row r="83" ht="12" customHeight="1"/>
    <row r="84" ht="16.5" customHeight="1"/>
    <row r="85" ht="12" customHeight="1"/>
    <row r="86" ht="15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9" customHeight="1"/>
    <row r="99" ht="12.75" customHeight="1"/>
    <row r="100" ht="16.5" customHeight="1"/>
    <row r="101" ht="12" customHeight="1"/>
    <row r="102" ht="12" customHeight="1"/>
    <row r="103" ht="12" customHeight="1"/>
    <row r="104" ht="12.75" customHeight="1"/>
    <row r="105" ht="12" customHeight="1"/>
    <row r="106" ht="12" customHeight="1"/>
    <row r="107" ht="12" customHeight="1"/>
    <row r="108" ht="9" customHeight="1"/>
    <row r="109" ht="12" customHeight="1"/>
  </sheetData>
  <mergeCells count="20">
    <mergeCell ref="A62:I62"/>
    <mergeCell ref="A48:I48"/>
    <mergeCell ref="A51:I51"/>
    <mergeCell ref="A53:I53"/>
    <mergeCell ref="A57:I57"/>
    <mergeCell ref="A60:I60"/>
    <mergeCell ref="A41:I41"/>
    <mergeCell ref="A33:I33"/>
    <mergeCell ref="A36:I36"/>
    <mergeCell ref="A43:I43"/>
    <mergeCell ref="A46:I46"/>
    <mergeCell ref="A38:I38"/>
    <mergeCell ref="A25:I25"/>
    <mergeCell ref="A28:I28"/>
    <mergeCell ref="A30:I30"/>
    <mergeCell ref="D2:F2"/>
    <mergeCell ref="H3:I3"/>
    <mergeCell ref="A20:I20"/>
    <mergeCell ref="A11:I11"/>
    <mergeCell ref="A22:I22"/>
  </mergeCells>
  <printOptions horizontalCentered="1"/>
  <pageMargins left="0" right="0" top="0" bottom="0" header="0.51181102362204722" footer="0.51181102362204722"/>
  <pageSetup paperSize="5" scale="8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20F7-979E-45EF-B2FF-B1C12BCB1A3F}">
  <sheetPr>
    <pageSetUpPr fitToPage="1"/>
  </sheetPr>
  <dimension ref="A1:I73"/>
  <sheetViews>
    <sheetView zoomScaleNormal="100" zoomScaleSheetLayoutView="100" workbookViewId="0">
      <selection activeCell="D32" sqref="D32"/>
    </sheetView>
  </sheetViews>
  <sheetFormatPr defaultColWidth="9.77734375" defaultRowHeight="15"/>
  <cols>
    <col min="1" max="1" width="15.44140625" customWidth="1"/>
    <col min="2" max="4" width="10.77734375" style="351" customWidth="1"/>
    <col min="5" max="8" width="10.77734375" customWidth="1"/>
  </cols>
  <sheetData>
    <row r="1" spans="1:8" ht="13.15" customHeight="1" thickTop="1">
      <c r="A1" s="713"/>
      <c r="B1" s="714"/>
      <c r="C1" s="714"/>
      <c r="D1" s="714"/>
      <c r="E1" s="715"/>
      <c r="F1" s="715"/>
      <c r="G1" s="715"/>
      <c r="H1" s="716"/>
    </row>
    <row r="2" spans="1:8" ht="16.149999999999999" customHeight="1" thickBot="1">
      <c r="A2" s="63"/>
      <c r="B2" s="717"/>
      <c r="C2" s="718"/>
      <c r="D2" s="719" t="s">
        <v>38</v>
      </c>
      <c r="E2" s="720"/>
      <c r="H2" s="134"/>
    </row>
    <row r="3" spans="1:8" ht="12" customHeight="1" thickTop="1">
      <c r="A3" s="63"/>
      <c r="B3" s="717"/>
      <c r="C3" s="717"/>
      <c r="D3" s="717"/>
      <c r="E3" s="721"/>
      <c r="F3" s="722" t="s">
        <v>0</v>
      </c>
      <c r="G3" s="892">
        <f>'100 Series - RL'!I2</f>
        <v>43922</v>
      </c>
      <c r="H3" s="867"/>
    </row>
    <row r="4" spans="1:8" ht="12" customHeight="1">
      <c r="A4" s="723" t="s">
        <v>41</v>
      </c>
      <c r="B4" s="724" t="s">
        <v>399</v>
      </c>
      <c r="C4" s="725"/>
      <c r="D4" s="726"/>
      <c r="E4" s="727"/>
      <c r="F4" s="727" t="s">
        <v>2</v>
      </c>
      <c r="G4" s="727" t="s">
        <v>2</v>
      </c>
      <c r="H4" s="728"/>
    </row>
    <row r="5" spans="1:8" ht="12" customHeight="1">
      <c r="A5" s="723" t="s">
        <v>42</v>
      </c>
      <c r="B5" s="729" t="s">
        <v>506</v>
      </c>
      <c r="C5" s="730"/>
      <c r="D5" s="731"/>
      <c r="E5" s="727"/>
      <c r="F5" s="727" t="s">
        <v>4</v>
      </c>
      <c r="G5" s="732" t="s">
        <v>400</v>
      </c>
      <c r="H5" s="733"/>
    </row>
    <row r="6" spans="1:8" ht="12" customHeight="1">
      <c r="A6" s="723"/>
      <c r="B6" s="734" t="s">
        <v>2</v>
      </c>
      <c r="C6" s="734"/>
      <c r="D6" s="734"/>
      <c r="E6" s="727"/>
      <c r="F6" s="727"/>
      <c r="G6" s="727" t="s">
        <v>2</v>
      </c>
      <c r="H6" s="728"/>
    </row>
    <row r="7" spans="1:8" ht="12" customHeight="1">
      <c r="A7" s="723" t="s">
        <v>5</v>
      </c>
      <c r="B7" s="724"/>
      <c r="C7" s="735"/>
      <c r="D7" s="734"/>
      <c r="E7" s="727"/>
      <c r="F7" s="727"/>
      <c r="G7" s="727"/>
      <c r="H7" s="728"/>
    </row>
    <row r="8" spans="1:8" ht="12" customHeight="1">
      <c r="A8" s="723"/>
      <c r="B8" s="734" t="s">
        <v>2</v>
      </c>
      <c r="C8" s="734"/>
      <c r="D8" s="734"/>
      <c r="E8" s="727"/>
      <c r="F8" s="727" t="s">
        <v>6</v>
      </c>
      <c r="G8" s="736"/>
      <c r="H8" s="728"/>
    </row>
    <row r="9" spans="1:8" ht="12" customHeight="1">
      <c r="A9" s="723" t="s">
        <v>43</v>
      </c>
      <c r="B9" s="724" t="s">
        <v>40</v>
      </c>
      <c r="C9" s="734"/>
      <c r="D9" s="734"/>
      <c r="E9" s="727"/>
      <c r="F9" s="732" t="str">
        <f>'100 Series - RL'!H9</f>
        <v>April 1, 2020 to March 31, 2021</v>
      </c>
      <c r="G9" s="737"/>
      <c r="H9" s="738"/>
    </row>
    <row r="10" spans="1:8" ht="12" customHeight="1" thickBot="1">
      <c r="A10" s="739"/>
      <c r="B10" s="740"/>
      <c r="C10" s="741"/>
      <c r="D10" s="741"/>
      <c r="E10" s="742"/>
      <c r="F10" s="742"/>
      <c r="G10" s="742"/>
      <c r="H10" s="743"/>
    </row>
    <row r="11" spans="1:8" ht="15" customHeight="1" thickTop="1" thickBot="1">
      <c r="A11" s="744"/>
      <c r="B11" s="745" t="s">
        <v>497</v>
      </c>
      <c r="C11" s="746" t="s">
        <v>498</v>
      </c>
      <c r="D11" s="746" t="s">
        <v>499</v>
      </c>
      <c r="E11" s="747" t="s">
        <v>500</v>
      </c>
      <c r="F11" s="747" t="s">
        <v>24</v>
      </c>
      <c r="G11" s="748" t="s">
        <v>28</v>
      </c>
      <c r="H11" s="749" t="s">
        <v>8</v>
      </c>
    </row>
    <row r="12" spans="1:8" ht="12" customHeight="1" thickTop="1">
      <c r="A12" s="750" t="s">
        <v>9</v>
      </c>
      <c r="B12" s="751" t="s">
        <v>15</v>
      </c>
      <c r="C12" s="752" t="s">
        <v>16</v>
      </c>
      <c r="D12" s="752" t="s">
        <v>17</v>
      </c>
      <c r="E12" s="753" t="s">
        <v>501</v>
      </c>
      <c r="F12" s="754" t="s">
        <v>25</v>
      </c>
      <c r="G12" s="755">
        <v>1.2999999999999999E-3</v>
      </c>
      <c r="H12" s="756" t="s">
        <v>502</v>
      </c>
    </row>
    <row r="13" spans="1:8" ht="12" customHeight="1">
      <c r="A13" s="757" t="s">
        <v>2</v>
      </c>
      <c r="B13" s="758" t="s">
        <v>18</v>
      </c>
      <c r="C13" s="759" t="s">
        <v>18</v>
      </c>
      <c r="D13" s="759" t="s">
        <v>18</v>
      </c>
      <c r="E13" s="760" t="s">
        <v>56</v>
      </c>
      <c r="F13" s="761" t="s">
        <v>18</v>
      </c>
      <c r="G13" s="762"/>
      <c r="H13" s="763"/>
    </row>
    <row r="14" spans="1:8" ht="12" customHeight="1">
      <c r="A14" s="764" t="s">
        <v>10</v>
      </c>
      <c r="B14" s="765">
        <v>211</v>
      </c>
      <c r="C14" s="766">
        <v>211</v>
      </c>
      <c r="D14" s="766">
        <v>212</v>
      </c>
      <c r="E14" s="767">
        <v>215</v>
      </c>
      <c r="F14" s="761" t="s">
        <v>503</v>
      </c>
      <c r="G14" s="762"/>
      <c r="H14" s="763"/>
    </row>
    <row r="15" spans="1:8" ht="15" customHeight="1" thickBot="1">
      <c r="A15" s="768"/>
      <c r="B15" s="769">
        <v>0.2</v>
      </c>
      <c r="C15" s="769">
        <v>0.55000000000000004</v>
      </c>
      <c r="D15" s="769">
        <v>0.25</v>
      </c>
      <c r="E15" s="770">
        <v>1</v>
      </c>
      <c r="F15" s="771"/>
      <c r="G15" s="762"/>
      <c r="H15" s="134"/>
    </row>
    <row r="16" spans="1:8" ht="13.5" customHeight="1" thickTop="1">
      <c r="A16" s="772" t="s">
        <v>11</v>
      </c>
      <c r="B16" s="773"/>
      <c r="C16" s="773"/>
      <c r="D16" s="773"/>
      <c r="E16" s="774"/>
      <c r="F16" s="775"/>
      <c r="G16" s="776"/>
      <c r="H16" s="777"/>
    </row>
    <row r="17" spans="1:9">
      <c r="A17" s="778" t="s">
        <v>2</v>
      </c>
      <c r="B17" s="779"/>
      <c r="C17" s="779"/>
      <c r="D17" s="779" t="s">
        <v>2</v>
      </c>
      <c r="E17" s="780" t="s">
        <v>2</v>
      </c>
      <c r="F17" s="781" t="s">
        <v>2</v>
      </c>
      <c r="G17" s="782" t="s">
        <v>2</v>
      </c>
      <c r="H17" s="783" t="s">
        <v>2</v>
      </c>
    </row>
    <row r="18" spans="1:9" ht="15" customHeight="1">
      <c r="A18" s="784">
        <v>5101</v>
      </c>
      <c r="B18" s="785">
        <f>F18*B15</f>
        <v>0</v>
      </c>
      <c r="C18" s="785">
        <f>F18*C15</f>
        <v>0</v>
      </c>
      <c r="D18" s="785">
        <f>F18*D15</f>
        <v>0</v>
      </c>
      <c r="E18" s="786" t="s">
        <v>163</v>
      </c>
      <c r="F18" s="787"/>
      <c r="G18" s="788">
        <f>0.13*(F18)</f>
        <v>0</v>
      </c>
      <c r="H18" s="789">
        <f>+F18+G18</f>
        <v>0</v>
      </c>
    </row>
    <row r="19" spans="1:9" ht="15" customHeight="1">
      <c r="A19" s="790"/>
      <c r="B19" s="791"/>
      <c r="C19" s="785"/>
      <c r="D19" s="785"/>
      <c r="E19" s="786"/>
      <c r="F19" s="787"/>
      <c r="G19" s="788"/>
      <c r="H19" s="789"/>
      <c r="I19" s="280"/>
    </row>
    <row r="20" spans="1:9" ht="15" customHeight="1">
      <c r="A20" s="792">
        <v>5102</v>
      </c>
      <c r="B20" s="785">
        <f>F20*$B$15</f>
        <v>0</v>
      </c>
      <c r="C20" s="785">
        <f>F20*$C$15</f>
        <v>0</v>
      </c>
      <c r="D20" s="785">
        <f>F20*$D$15</f>
        <v>0</v>
      </c>
      <c r="E20" s="786" t="s">
        <v>163</v>
      </c>
      <c r="F20" s="787"/>
      <c r="G20" s="788">
        <f>0.13*(F20)</f>
        <v>0</v>
      </c>
      <c r="H20" s="789">
        <f>+F20+G20</f>
        <v>0</v>
      </c>
    </row>
    <row r="21" spans="1:9" ht="15" customHeight="1">
      <c r="A21" s="792"/>
      <c r="B21" s="791"/>
      <c r="C21" s="785"/>
      <c r="D21" s="785"/>
      <c r="E21" s="793"/>
      <c r="F21" s="787"/>
      <c r="G21" s="788"/>
      <c r="H21" s="789"/>
    </row>
    <row r="22" spans="1:9" ht="15" customHeight="1">
      <c r="A22" s="794">
        <v>5103</v>
      </c>
      <c r="B22" s="785">
        <f>F22*$B$15</f>
        <v>0</v>
      </c>
      <c r="C22" s="785">
        <f>F22*$C$15</f>
        <v>0</v>
      </c>
      <c r="D22" s="785">
        <f>F22*$D$15</f>
        <v>0</v>
      </c>
      <c r="E22" s="786" t="s">
        <v>163</v>
      </c>
      <c r="F22" s="787"/>
      <c r="G22" s="788">
        <f>0.13*(F22)</f>
        <v>0</v>
      </c>
      <c r="H22" s="789">
        <f>+F22+G22</f>
        <v>0</v>
      </c>
    </row>
    <row r="23" spans="1:9" ht="15" customHeight="1">
      <c r="A23" s="792"/>
      <c r="B23" s="785"/>
      <c r="C23" s="785"/>
      <c r="D23" s="785"/>
      <c r="E23" s="786"/>
      <c r="F23" s="787"/>
      <c r="G23" s="788"/>
      <c r="H23" s="789"/>
    </row>
    <row r="24" spans="1:9" ht="15" customHeight="1">
      <c r="A24" s="794">
        <v>5104</v>
      </c>
      <c r="B24" s="785">
        <f t="shared" ref="B24" si="0">F24*$B$15</f>
        <v>0</v>
      </c>
      <c r="C24" s="785">
        <f t="shared" ref="C24" si="1">F24*$C$15</f>
        <v>0</v>
      </c>
      <c r="D24" s="785">
        <f t="shared" ref="D24" si="2">F24*$D$15</f>
        <v>0</v>
      </c>
      <c r="E24" s="786" t="s">
        <v>163</v>
      </c>
      <c r="F24" s="787"/>
      <c r="G24" s="788">
        <f>0.13*(F24)</f>
        <v>0</v>
      </c>
      <c r="H24" s="789">
        <f>+F24+G24</f>
        <v>0</v>
      </c>
    </row>
    <row r="25" spans="1:9" ht="15" customHeight="1">
      <c r="A25" s="792"/>
      <c r="B25" s="785"/>
      <c r="C25" s="785"/>
      <c r="D25" s="785"/>
      <c r="E25" s="793"/>
      <c r="F25" s="787"/>
      <c r="G25" s="788"/>
      <c r="H25" s="789"/>
    </row>
    <row r="26" spans="1:9" ht="15" customHeight="1">
      <c r="A26" s="794">
        <v>5205</v>
      </c>
      <c r="B26" s="785">
        <f t="shared" ref="B26" si="3">F26*$B$15</f>
        <v>0</v>
      </c>
      <c r="C26" s="785">
        <f t="shared" ref="C26" si="4">F26*$C$15</f>
        <v>0</v>
      </c>
      <c r="D26" s="785">
        <f t="shared" ref="D26" si="5">F26*$D$15</f>
        <v>0</v>
      </c>
      <c r="E26" s="786" t="s">
        <v>163</v>
      </c>
      <c r="F26" s="787"/>
      <c r="G26" s="788">
        <f>0.13*(F26)</f>
        <v>0</v>
      </c>
      <c r="H26" s="789">
        <f t="shared" ref="H26" si="6">+F26+G26</f>
        <v>0</v>
      </c>
    </row>
    <row r="27" spans="1:9" ht="15" customHeight="1">
      <c r="A27" s="794"/>
      <c r="B27" s="785"/>
      <c r="C27" s="785"/>
      <c r="D27" s="785"/>
      <c r="E27" s="786"/>
      <c r="F27" s="787"/>
      <c r="G27" s="788"/>
      <c r="H27" s="789"/>
    </row>
    <row r="28" spans="1:9" ht="15" customHeight="1">
      <c r="A28" s="794">
        <v>5206</v>
      </c>
      <c r="B28" s="785">
        <f t="shared" ref="B28" si="7">F28*$B$15</f>
        <v>0</v>
      </c>
      <c r="C28" s="785">
        <f t="shared" ref="C28" si="8">F28*$C$15</f>
        <v>0</v>
      </c>
      <c r="D28" s="785">
        <f t="shared" ref="D28" si="9">F28*$D$15</f>
        <v>0</v>
      </c>
      <c r="E28" s="786" t="s">
        <v>163</v>
      </c>
      <c r="F28" s="787"/>
      <c r="G28" s="788">
        <f>0.13*(F28)</f>
        <v>0</v>
      </c>
      <c r="H28" s="789">
        <f>+F28+G28</f>
        <v>0</v>
      </c>
    </row>
    <row r="29" spans="1:9" ht="15" customHeight="1">
      <c r="A29" s="794"/>
      <c r="B29" s="785"/>
      <c r="C29" s="785"/>
      <c r="D29" s="785"/>
      <c r="E29" s="786"/>
      <c r="F29" s="787"/>
      <c r="G29" s="788"/>
      <c r="H29" s="789"/>
    </row>
    <row r="30" spans="1:9" ht="15" customHeight="1">
      <c r="A30" s="794">
        <v>5207</v>
      </c>
      <c r="B30" s="785">
        <f t="shared" ref="B30" si="10">F30*$B$15</f>
        <v>0</v>
      </c>
      <c r="C30" s="785">
        <f t="shared" ref="C30" si="11">F30*$C$15</f>
        <v>0</v>
      </c>
      <c r="D30" s="785">
        <f t="shared" ref="D30" si="12">F30*$D$15</f>
        <v>0</v>
      </c>
      <c r="E30" s="786" t="s">
        <v>163</v>
      </c>
      <c r="F30" s="787"/>
      <c r="G30" s="788">
        <f t="shared" ref="G30" si="13">0.13*(F30)</f>
        <v>0</v>
      </c>
      <c r="H30" s="789">
        <f t="shared" ref="H30" si="14">+F30+G30</f>
        <v>0</v>
      </c>
    </row>
    <row r="31" spans="1:9" ht="15" customHeight="1">
      <c r="A31" s="794"/>
      <c r="B31" s="785"/>
      <c r="C31" s="785"/>
      <c r="D31" s="785"/>
      <c r="E31" s="786"/>
      <c r="F31" s="787"/>
      <c r="G31" s="788"/>
      <c r="H31" s="789"/>
    </row>
    <row r="32" spans="1:9" ht="15" customHeight="1">
      <c r="A32" s="794">
        <v>5208</v>
      </c>
      <c r="B32" s="785">
        <f t="shared" ref="B32" si="15">F32*$B$15</f>
        <v>0</v>
      </c>
      <c r="C32" s="785">
        <f t="shared" ref="C32" si="16">F32*$C$15</f>
        <v>0</v>
      </c>
      <c r="D32" s="785">
        <f t="shared" ref="D32" si="17">F32*$D$15</f>
        <v>0</v>
      </c>
      <c r="E32" s="786" t="s">
        <v>163</v>
      </c>
      <c r="F32" s="787"/>
      <c r="G32" s="788">
        <f t="shared" ref="G32" si="18">0.13*(F32)</f>
        <v>0</v>
      </c>
      <c r="H32" s="789">
        <f t="shared" ref="H32" si="19">+F32+G32</f>
        <v>0</v>
      </c>
    </row>
    <row r="33" spans="1:8" ht="15" customHeight="1">
      <c r="A33" s="794"/>
      <c r="B33" s="785"/>
      <c r="C33" s="785"/>
      <c r="D33" s="785"/>
      <c r="E33" s="786"/>
      <c r="F33" s="787"/>
      <c r="G33" s="788"/>
      <c r="H33" s="789"/>
    </row>
    <row r="34" spans="1:8" ht="15" customHeight="1">
      <c r="A34" s="794">
        <v>5309</v>
      </c>
      <c r="B34" s="785">
        <f t="shared" ref="B34" si="20">F34*$B$15</f>
        <v>0</v>
      </c>
      <c r="C34" s="785">
        <f t="shared" ref="C34" si="21">F34*$C$15</f>
        <v>0</v>
      </c>
      <c r="D34" s="785">
        <f t="shared" ref="D34" si="22">F34*$D$15</f>
        <v>0</v>
      </c>
      <c r="E34" s="786" t="s">
        <v>163</v>
      </c>
      <c r="F34" s="787"/>
      <c r="G34" s="788">
        <f t="shared" ref="G34:G40" si="23">0.13*(F34)</f>
        <v>0</v>
      </c>
      <c r="H34" s="789">
        <f t="shared" ref="H34" si="24">+F34+G34</f>
        <v>0</v>
      </c>
    </row>
    <row r="35" spans="1:8" ht="15" customHeight="1">
      <c r="A35" s="794"/>
      <c r="B35" s="785"/>
      <c r="C35" s="785"/>
      <c r="D35" s="785"/>
      <c r="E35" s="786"/>
      <c r="F35" s="787"/>
      <c r="G35" s="788"/>
      <c r="H35" s="789"/>
    </row>
    <row r="36" spans="1:8" ht="15" customHeight="1">
      <c r="A36" s="794">
        <v>5310</v>
      </c>
      <c r="B36" s="785">
        <f t="shared" ref="B36" si="25">F36*$B$15</f>
        <v>0</v>
      </c>
      <c r="C36" s="785">
        <f t="shared" ref="C36" si="26">F36*$C$15</f>
        <v>0</v>
      </c>
      <c r="D36" s="785">
        <f t="shared" ref="D36" si="27">F36*$D$15</f>
        <v>0</v>
      </c>
      <c r="E36" s="786" t="s">
        <v>163</v>
      </c>
      <c r="F36" s="787"/>
      <c r="G36" s="788">
        <f t="shared" si="23"/>
        <v>0</v>
      </c>
      <c r="H36" s="789">
        <f t="shared" ref="H36" si="28">+F36+G36</f>
        <v>0</v>
      </c>
    </row>
    <row r="37" spans="1:8" ht="15" customHeight="1">
      <c r="A37" s="794"/>
      <c r="B37" s="785"/>
      <c r="C37" s="785"/>
      <c r="D37" s="785"/>
      <c r="E37" s="786"/>
      <c r="F37" s="787"/>
      <c r="G37" s="788"/>
      <c r="H37" s="789"/>
    </row>
    <row r="38" spans="1:8" ht="15" customHeight="1">
      <c r="A38" s="794">
        <v>5311</v>
      </c>
      <c r="B38" s="785">
        <f t="shared" ref="B38" si="29">F38*$B$15</f>
        <v>0</v>
      </c>
      <c r="C38" s="785">
        <f t="shared" ref="C38" si="30">F38*$C$15</f>
        <v>0</v>
      </c>
      <c r="D38" s="785">
        <f t="shared" ref="D38" si="31">F38*$D$15</f>
        <v>0</v>
      </c>
      <c r="E38" s="786" t="s">
        <v>163</v>
      </c>
      <c r="F38" s="787"/>
      <c r="G38" s="788">
        <f t="shared" si="23"/>
        <v>0</v>
      </c>
      <c r="H38" s="789">
        <f t="shared" ref="H38:H40" si="32">+F38+G38</f>
        <v>0</v>
      </c>
    </row>
    <row r="39" spans="1:8" ht="15" customHeight="1">
      <c r="A39" s="794"/>
      <c r="B39" s="785"/>
      <c r="C39" s="785"/>
      <c r="D39" s="785"/>
      <c r="E39" s="786"/>
      <c r="F39" s="787"/>
      <c r="G39" s="788"/>
      <c r="H39" s="789"/>
    </row>
    <row r="40" spans="1:8" ht="15" customHeight="1">
      <c r="A40" s="794">
        <v>5312</v>
      </c>
      <c r="B40" s="785">
        <f t="shared" ref="B40" si="33">F40*$B$15</f>
        <v>0</v>
      </c>
      <c r="C40" s="785">
        <f t="shared" ref="C40" si="34">F40*$C$15</f>
        <v>0</v>
      </c>
      <c r="D40" s="785">
        <f t="shared" ref="D40" si="35">F40*$D$15</f>
        <v>0</v>
      </c>
      <c r="E40" s="786" t="s">
        <v>163</v>
      </c>
      <c r="F40" s="787"/>
      <c r="G40" s="788">
        <f t="shared" si="23"/>
        <v>0</v>
      </c>
      <c r="H40" s="789">
        <f t="shared" si="32"/>
        <v>0</v>
      </c>
    </row>
    <row r="41" spans="1:8" ht="15" customHeight="1">
      <c r="A41" s="798"/>
      <c r="B41" s="785"/>
      <c r="C41" s="785"/>
      <c r="D41" s="785"/>
      <c r="E41" s="800"/>
      <c r="F41" s="797"/>
      <c r="G41" s="801"/>
      <c r="H41" s="802"/>
    </row>
    <row r="42" spans="1:8" ht="15" customHeight="1">
      <c r="A42" s="784"/>
      <c r="B42" s="803"/>
      <c r="C42" s="803"/>
      <c r="D42" s="804"/>
      <c r="E42" s="795"/>
      <c r="F42" s="805"/>
      <c r="G42" s="801"/>
      <c r="H42" s="806"/>
    </row>
    <row r="43" spans="1:8" ht="15" customHeight="1">
      <c r="A43" s="808"/>
      <c r="B43" s="796"/>
      <c r="C43" s="796"/>
      <c r="D43" s="799"/>
      <c r="E43" s="800"/>
      <c r="F43" s="797"/>
      <c r="G43" s="801"/>
      <c r="H43" s="802"/>
    </row>
    <row r="44" spans="1:8" ht="15" customHeight="1">
      <c r="A44" s="808"/>
      <c r="B44" s="796"/>
      <c r="C44" s="796"/>
      <c r="D44" s="796"/>
      <c r="E44" s="800"/>
      <c r="F44" s="797"/>
      <c r="G44" s="801"/>
      <c r="H44" s="802"/>
    </row>
    <row r="45" spans="1:8" ht="15" customHeight="1">
      <c r="A45" s="809" t="s">
        <v>504</v>
      </c>
      <c r="B45" s="803"/>
      <c r="C45" s="803"/>
      <c r="D45" s="803"/>
      <c r="E45" s="795"/>
      <c r="F45" s="805"/>
      <c r="G45" s="801"/>
      <c r="H45" s="806"/>
    </row>
    <row r="46" spans="1:8" ht="15" customHeight="1">
      <c r="A46" s="809" t="s">
        <v>505</v>
      </c>
      <c r="B46" s="803"/>
      <c r="C46" s="803"/>
      <c r="D46" s="803"/>
      <c r="E46" s="807"/>
      <c r="F46" s="805"/>
      <c r="G46" s="801"/>
      <c r="H46" s="806"/>
    </row>
    <row r="47" spans="1:8" ht="15" customHeight="1">
      <c r="A47" s="784"/>
      <c r="B47" s="803"/>
      <c r="C47" s="803"/>
      <c r="D47" s="803"/>
      <c r="E47" s="795"/>
      <c r="F47" s="805"/>
      <c r="G47" s="801"/>
      <c r="H47" s="806"/>
    </row>
    <row r="48" spans="1:8" ht="15" customHeight="1">
      <c r="A48" s="810" t="s">
        <v>149</v>
      </c>
      <c r="B48" s="803"/>
      <c r="C48" s="811" t="s">
        <v>150</v>
      </c>
      <c r="D48" s="804"/>
      <c r="E48" s="807"/>
      <c r="F48" s="805"/>
      <c r="G48" s="801"/>
      <c r="H48" s="806"/>
    </row>
    <row r="49" spans="1:9" ht="15" customHeight="1">
      <c r="A49" s="812"/>
      <c r="B49" s="813"/>
      <c r="C49" s="813"/>
      <c r="D49" s="813"/>
      <c r="E49" s="814"/>
      <c r="F49" s="815"/>
      <c r="G49" s="814"/>
      <c r="H49" s="816"/>
    </row>
    <row r="50" spans="1:9" ht="15" customHeight="1">
      <c r="A50" s="812"/>
      <c r="B50" s="817"/>
      <c r="C50" s="817"/>
      <c r="D50" s="817"/>
      <c r="E50" s="818"/>
      <c r="F50" s="819"/>
      <c r="G50" s="818"/>
      <c r="H50" s="816"/>
    </row>
    <row r="51" spans="1:9" ht="1.5" customHeight="1">
      <c r="A51" s="820"/>
      <c r="B51" s="821"/>
      <c r="C51" s="821"/>
      <c r="D51" s="821"/>
      <c r="E51" s="822"/>
      <c r="F51" s="822"/>
      <c r="G51" s="822"/>
      <c r="H51" s="823"/>
    </row>
    <row r="52" spans="1:9" ht="15" hidden="1" customHeight="1">
      <c r="A52" s="824"/>
      <c r="B52" s="825"/>
      <c r="C52" s="813"/>
      <c r="D52" s="813"/>
      <c r="E52" s="826"/>
      <c r="F52" s="827"/>
      <c r="G52" s="828"/>
      <c r="H52" s="829"/>
    </row>
    <row r="53" spans="1:9" ht="15" customHeight="1">
      <c r="A53" s="830" t="s">
        <v>2</v>
      </c>
      <c r="B53" s="825"/>
      <c r="C53" s="813"/>
      <c r="D53" s="813"/>
      <c r="E53" s="826"/>
      <c r="F53" s="827"/>
      <c r="G53" s="826" t="s">
        <v>2</v>
      </c>
      <c r="H53" s="816"/>
    </row>
    <row r="54" spans="1:9" ht="15" customHeight="1" thickBot="1">
      <c r="A54" s="830" t="s">
        <v>2</v>
      </c>
      <c r="B54" s="889"/>
      <c r="C54" s="889"/>
      <c r="D54" s="889"/>
      <c r="E54" s="889"/>
      <c r="F54" s="831"/>
      <c r="G54" s="801"/>
      <c r="H54" s="806"/>
    </row>
    <row r="55" spans="1:9" ht="12" customHeight="1" thickTop="1">
      <c r="A55" s="832" t="s">
        <v>12</v>
      </c>
      <c r="B55" s="890"/>
      <c r="C55" s="890"/>
      <c r="D55" s="890"/>
      <c r="E55" s="890"/>
      <c r="F55" s="833"/>
      <c r="G55" s="834" t="s">
        <v>2</v>
      </c>
      <c r="H55" s="835" t="s">
        <v>2</v>
      </c>
    </row>
    <row r="56" spans="1:9" ht="15.75" customHeight="1">
      <c r="A56" s="836" t="str">
        <f>'100 Series - RL'!A63</f>
        <v>SERVICE :  Hourly rate for repairs and authorized service outside of contractual obligations is =  $  /Hr.</v>
      </c>
      <c r="B56"/>
      <c r="C56"/>
      <c r="D56"/>
      <c r="G56" s="801"/>
      <c r="H56" s="806"/>
    </row>
    <row r="57" spans="1:9" ht="12" customHeight="1" thickBot="1">
      <c r="A57" s="837" t="s">
        <v>12</v>
      </c>
      <c r="B57" s="891"/>
      <c r="C57" s="891"/>
      <c r="D57" s="891"/>
      <c r="E57" s="891"/>
      <c r="F57" s="838"/>
      <c r="G57" s="839" t="s">
        <v>2</v>
      </c>
      <c r="H57" s="840" t="s">
        <v>2</v>
      </c>
    </row>
    <row r="58" spans="1:9" ht="12" customHeight="1" thickTop="1">
      <c r="A58" s="841"/>
      <c r="B58" s="842"/>
      <c r="C58" s="842"/>
      <c r="D58" s="842"/>
      <c r="E58" s="842"/>
      <c r="F58" s="842"/>
      <c r="G58" s="842"/>
      <c r="H58" s="843"/>
      <c r="I58" s="844"/>
    </row>
    <row r="59" spans="1:9" ht="12" customHeight="1">
      <c r="A59" s="845"/>
      <c r="B59" s="846" t="s">
        <v>20</v>
      </c>
      <c r="C59" s="847"/>
      <c r="D59" s="847"/>
      <c r="E59" s="847"/>
      <c r="F59" s="847"/>
      <c r="G59" s="847"/>
      <c r="H59" s="848"/>
      <c r="I59" s="847"/>
    </row>
    <row r="60" spans="1:9" ht="12" customHeight="1">
      <c r="A60" s="845"/>
      <c r="B60" s="847"/>
      <c r="C60" s="847"/>
      <c r="D60" s="847"/>
      <c r="E60" s="847"/>
      <c r="F60" s="847"/>
      <c r="G60" s="847"/>
      <c r="H60" s="848"/>
      <c r="I60" s="847"/>
    </row>
    <row r="61" spans="1:9" ht="12" customHeight="1">
      <c r="A61" s="845" t="s">
        <v>29</v>
      </c>
      <c r="B61" s="847"/>
      <c r="C61" s="847"/>
      <c r="D61" s="846"/>
      <c r="E61" s="846"/>
      <c r="F61" s="846"/>
      <c r="G61" s="846"/>
      <c r="H61" s="849"/>
      <c r="I61" s="847"/>
    </row>
    <row r="62" spans="1:9" ht="12" customHeight="1">
      <c r="A62" s="845" t="s">
        <v>30</v>
      </c>
      <c r="B62" s="847"/>
      <c r="C62" s="847"/>
      <c r="D62" s="847"/>
      <c r="E62" s="847"/>
      <c r="F62" s="847"/>
      <c r="G62" s="847"/>
      <c r="H62" s="848"/>
      <c r="I62" s="847"/>
    </row>
    <row r="63" spans="1:9" ht="12" customHeight="1">
      <c r="A63" s="845" t="s">
        <v>31</v>
      </c>
      <c r="B63" s="850"/>
      <c r="C63" s="851"/>
      <c r="D63" s="851"/>
      <c r="E63" s="851"/>
      <c r="F63" s="847"/>
      <c r="G63" s="847"/>
      <c r="H63" s="848"/>
      <c r="I63" s="847"/>
    </row>
    <row r="64" spans="1:9" ht="12" customHeight="1">
      <c r="A64" s="852" t="s">
        <v>32</v>
      </c>
      <c r="B64" s="847"/>
      <c r="C64" s="847"/>
      <c r="D64" s="847"/>
      <c r="E64" s="847"/>
      <c r="F64" s="847"/>
      <c r="G64" s="847"/>
      <c r="H64" s="848"/>
      <c r="I64" s="851"/>
    </row>
    <row r="65" spans="1:9" ht="12" customHeight="1">
      <c r="A65" s="852" t="s">
        <v>33</v>
      </c>
      <c r="B65" s="847"/>
      <c r="C65" s="847"/>
      <c r="D65" s="851"/>
      <c r="E65" s="851"/>
      <c r="F65" s="851"/>
      <c r="G65" s="851"/>
      <c r="H65" s="853"/>
      <c r="I65" s="847"/>
    </row>
    <row r="66" spans="1:9" ht="12" customHeight="1">
      <c r="A66" s="845" t="s">
        <v>34</v>
      </c>
      <c r="B66" s="847"/>
      <c r="C66" s="847"/>
      <c r="D66" s="847"/>
      <c r="E66" s="847"/>
      <c r="F66" s="847"/>
      <c r="G66" s="847"/>
      <c r="H66" s="848"/>
      <c r="I66" s="847"/>
    </row>
    <row r="67" spans="1:9" ht="12" customHeight="1">
      <c r="A67" s="845" t="s">
        <v>35</v>
      </c>
      <c r="B67" s="847"/>
      <c r="C67" s="847"/>
      <c r="D67" s="847"/>
      <c r="E67" s="847"/>
      <c r="F67" s="854" t="s">
        <v>429</v>
      </c>
      <c r="G67" s="854"/>
      <c r="H67" s="855"/>
      <c r="I67" s="847"/>
    </row>
    <row r="68" spans="1:9" ht="12" customHeight="1">
      <c r="A68" s="845" t="s">
        <v>36</v>
      </c>
      <c r="B68" s="847"/>
      <c r="C68" s="847"/>
      <c r="D68" s="847"/>
      <c r="E68" s="847"/>
      <c r="F68" s="847"/>
      <c r="G68" s="847"/>
      <c r="H68" s="848"/>
      <c r="I68" s="847"/>
    </row>
    <row r="69" spans="1:9" ht="12" customHeight="1">
      <c r="A69" s="852" t="s">
        <v>37</v>
      </c>
      <c r="B69" s="847"/>
      <c r="C69" s="847"/>
      <c r="D69" s="847"/>
      <c r="E69" s="847"/>
      <c r="F69" s="854" t="s">
        <v>156</v>
      </c>
      <c r="G69" s="854"/>
      <c r="H69" s="855"/>
      <c r="I69" s="856"/>
    </row>
    <row r="70" spans="1:9" ht="12" customHeight="1">
      <c r="A70" s="857"/>
      <c r="B70" s="858"/>
      <c r="C70" s="858"/>
      <c r="D70" s="858"/>
      <c r="E70" s="859"/>
      <c r="F70" s="859"/>
      <c r="G70" s="859"/>
      <c r="H70" s="860"/>
    </row>
    <row r="71" spans="1:9" ht="15" customHeight="1">
      <c r="A71" s="63" t="s">
        <v>19</v>
      </c>
      <c r="B71" s="717"/>
      <c r="C71" s="861">
        <v>30</v>
      </c>
      <c r="D71" s="717" t="s">
        <v>13</v>
      </c>
      <c r="E71" s="721" t="s">
        <v>14</v>
      </c>
      <c r="F71" s="721"/>
      <c r="G71" s="862"/>
      <c r="H71" s="863"/>
    </row>
    <row r="72" spans="1:9" ht="12" customHeight="1" thickBot="1">
      <c r="A72" s="67"/>
      <c r="B72" s="68"/>
      <c r="C72" s="68"/>
      <c r="D72" s="68"/>
      <c r="E72" s="69"/>
      <c r="F72" s="69"/>
      <c r="G72" s="69"/>
      <c r="H72" s="70"/>
    </row>
    <row r="73" spans="1:9" ht="15.75" thickTop="1"/>
  </sheetData>
  <mergeCells count="4">
    <mergeCell ref="B54:E54"/>
    <mergeCell ref="B55:E55"/>
    <mergeCell ref="B57:E57"/>
    <mergeCell ref="G3:H3"/>
  </mergeCells>
  <printOptions horizontalCentered="1"/>
  <pageMargins left="0" right="0" top="0" bottom="0" header="0.5" footer="0.5"/>
  <pageSetup paperSize="5" scale="9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01"/>
  <sheetViews>
    <sheetView view="pageBreakPreview" zoomScaleNormal="100" zoomScaleSheetLayoutView="100" workbookViewId="0">
      <selection activeCell="B6" sqref="B6"/>
    </sheetView>
  </sheetViews>
  <sheetFormatPr defaultColWidth="9.77734375" defaultRowHeight="15"/>
  <cols>
    <col min="1" max="1" width="33.6640625" customWidth="1"/>
    <col min="2" max="2" width="22.77734375" style="351" customWidth="1"/>
    <col min="3" max="3" width="6.6640625" style="351" bestFit="1" customWidth="1"/>
    <col min="4" max="4" width="3.6640625" style="351" customWidth="1"/>
    <col min="5" max="5" width="9.21875" style="351" customWidth="1"/>
    <col min="6" max="6" width="7.88671875" customWidth="1"/>
    <col min="7" max="7" width="10.109375" customWidth="1"/>
    <col min="257" max="257" width="33.6640625" customWidth="1"/>
    <col min="258" max="258" width="22.77734375" customWidth="1"/>
    <col min="259" max="259" width="5.44140625" customWidth="1"/>
    <col min="260" max="260" width="3.6640625" customWidth="1"/>
    <col min="261" max="261" width="9.21875" customWidth="1"/>
    <col min="262" max="262" width="7.88671875" customWidth="1"/>
    <col min="263" max="263" width="10.109375" customWidth="1"/>
    <col min="513" max="513" width="33.6640625" customWidth="1"/>
    <col min="514" max="514" width="22.77734375" customWidth="1"/>
    <col min="515" max="515" width="5.44140625" customWidth="1"/>
    <col min="516" max="516" width="3.6640625" customWidth="1"/>
    <col min="517" max="517" width="9.21875" customWidth="1"/>
    <col min="518" max="518" width="7.88671875" customWidth="1"/>
    <col min="519" max="519" width="10.109375" customWidth="1"/>
    <col min="769" max="769" width="33.6640625" customWidth="1"/>
    <col min="770" max="770" width="22.77734375" customWidth="1"/>
    <col min="771" max="771" width="5.44140625" customWidth="1"/>
    <col min="772" max="772" width="3.6640625" customWidth="1"/>
    <col min="773" max="773" width="9.21875" customWidth="1"/>
    <col min="774" max="774" width="7.88671875" customWidth="1"/>
    <col min="775" max="775" width="10.109375" customWidth="1"/>
    <col min="1025" max="1025" width="33.6640625" customWidth="1"/>
    <col min="1026" max="1026" width="22.77734375" customWidth="1"/>
    <col min="1027" max="1027" width="5.44140625" customWidth="1"/>
    <col min="1028" max="1028" width="3.6640625" customWidth="1"/>
    <col min="1029" max="1029" width="9.21875" customWidth="1"/>
    <col min="1030" max="1030" width="7.88671875" customWidth="1"/>
    <col min="1031" max="1031" width="10.109375" customWidth="1"/>
    <col min="1281" max="1281" width="33.6640625" customWidth="1"/>
    <col min="1282" max="1282" width="22.77734375" customWidth="1"/>
    <col min="1283" max="1283" width="5.44140625" customWidth="1"/>
    <col min="1284" max="1284" width="3.6640625" customWidth="1"/>
    <col min="1285" max="1285" width="9.21875" customWidth="1"/>
    <col min="1286" max="1286" width="7.88671875" customWidth="1"/>
    <col min="1287" max="1287" width="10.109375" customWidth="1"/>
    <col min="1537" max="1537" width="33.6640625" customWidth="1"/>
    <col min="1538" max="1538" width="22.77734375" customWidth="1"/>
    <col min="1539" max="1539" width="5.44140625" customWidth="1"/>
    <col min="1540" max="1540" width="3.6640625" customWidth="1"/>
    <col min="1541" max="1541" width="9.21875" customWidth="1"/>
    <col min="1542" max="1542" width="7.88671875" customWidth="1"/>
    <col min="1543" max="1543" width="10.109375" customWidth="1"/>
    <col min="1793" max="1793" width="33.6640625" customWidth="1"/>
    <col min="1794" max="1794" width="22.77734375" customWidth="1"/>
    <col min="1795" max="1795" width="5.44140625" customWidth="1"/>
    <col min="1796" max="1796" width="3.6640625" customWidth="1"/>
    <col min="1797" max="1797" width="9.21875" customWidth="1"/>
    <col min="1798" max="1798" width="7.88671875" customWidth="1"/>
    <col min="1799" max="1799" width="10.109375" customWidth="1"/>
    <col min="2049" max="2049" width="33.6640625" customWidth="1"/>
    <col min="2050" max="2050" width="22.77734375" customWidth="1"/>
    <col min="2051" max="2051" width="5.44140625" customWidth="1"/>
    <col min="2052" max="2052" width="3.6640625" customWidth="1"/>
    <col min="2053" max="2053" width="9.21875" customWidth="1"/>
    <col min="2054" max="2054" width="7.88671875" customWidth="1"/>
    <col min="2055" max="2055" width="10.109375" customWidth="1"/>
    <col min="2305" max="2305" width="33.6640625" customWidth="1"/>
    <col min="2306" max="2306" width="22.77734375" customWidth="1"/>
    <col min="2307" max="2307" width="5.44140625" customWidth="1"/>
    <col min="2308" max="2308" width="3.6640625" customWidth="1"/>
    <col min="2309" max="2309" width="9.21875" customWidth="1"/>
    <col min="2310" max="2310" width="7.88671875" customWidth="1"/>
    <col min="2311" max="2311" width="10.109375" customWidth="1"/>
    <col min="2561" max="2561" width="33.6640625" customWidth="1"/>
    <col min="2562" max="2562" width="22.77734375" customWidth="1"/>
    <col min="2563" max="2563" width="5.44140625" customWidth="1"/>
    <col min="2564" max="2564" width="3.6640625" customWidth="1"/>
    <col min="2565" max="2565" width="9.21875" customWidth="1"/>
    <col min="2566" max="2566" width="7.88671875" customWidth="1"/>
    <col min="2567" max="2567" width="10.109375" customWidth="1"/>
    <col min="2817" max="2817" width="33.6640625" customWidth="1"/>
    <col min="2818" max="2818" width="22.77734375" customWidth="1"/>
    <col min="2819" max="2819" width="5.44140625" customWidth="1"/>
    <col min="2820" max="2820" width="3.6640625" customWidth="1"/>
    <col min="2821" max="2821" width="9.21875" customWidth="1"/>
    <col min="2822" max="2822" width="7.88671875" customWidth="1"/>
    <col min="2823" max="2823" width="10.109375" customWidth="1"/>
    <col min="3073" max="3073" width="33.6640625" customWidth="1"/>
    <col min="3074" max="3074" width="22.77734375" customWidth="1"/>
    <col min="3075" max="3075" width="5.44140625" customWidth="1"/>
    <col min="3076" max="3076" width="3.6640625" customWidth="1"/>
    <col min="3077" max="3077" width="9.21875" customWidth="1"/>
    <col min="3078" max="3078" width="7.88671875" customWidth="1"/>
    <col min="3079" max="3079" width="10.109375" customWidth="1"/>
    <col min="3329" max="3329" width="33.6640625" customWidth="1"/>
    <col min="3330" max="3330" width="22.77734375" customWidth="1"/>
    <col min="3331" max="3331" width="5.44140625" customWidth="1"/>
    <col min="3332" max="3332" width="3.6640625" customWidth="1"/>
    <col min="3333" max="3333" width="9.21875" customWidth="1"/>
    <col min="3334" max="3334" width="7.88671875" customWidth="1"/>
    <col min="3335" max="3335" width="10.109375" customWidth="1"/>
    <col min="3585" max="3585" width="33.6640625" customWidth="1"/>
    <col min="3586" max="3586" width="22.77734375" customWidth="1"/>
    <col min="3587" max="3587" width="5.44140625" customWidth="1"/>
    <col min="3588" max="3588" width="3.6640625" customWidth="1"/>
    <col min="3589" max="3589" width="9.21875" customWidth="1"/>
    <col min="3590" max="3590" width="7.88671875" customWidth="1"/>
    <col min="3591" max="3591" width="10.109375" customWidth="1"/>
    <col min="3841" max="3841" width="33.6640625" customWidth="1"/>
    <col min="3842" max="3842" width="22.77734375" customWidth="1"/>
    <col min="3843" max="3843" width="5.44140625" customWidth="1"/>
    <col min="3844" max="3844" width="3.6640625" customWidth="1"/>
    <col min="3845" max="3845" width="9.21875" customWidth="1"/>
    <col min="3846" max="3846" width="7.88671875" customWidth="1"/>
    <col min="3847" max="3847" width="10.109375" customWidth="1"/>
    <col min="4097" max="4097" width="33.6640625" customWidth="1"/>
    <col min="4098" max="4098" width="22.77734375" customWidth="1"/>
    <col min="4099" max="4099" width="5.44140625" customWidth="1"/>
    <col min="4100" max="4100" width="3.6640625" customWidth="1"/>
    <col min="4101" max="4101" width="9.21875" customWidth="1"/>
    <col min="4102" max="4102" width="7.88671875" customWidth="1"/>
    <col min="4103" max="4103" width="10.109375" customWidth="1"/>
    <col min="4353" max="4353" width="33.6640625" customWidth="1"/>
    <col min="4354" max="4354" width="22.77734375" customWidth="1"/>
    <col min="4355" max="4355" width="5.44140625" customWidth="1"/>
    <col min="4356" max="4356" width="3.6640625" customWidth="1"/>
    <col min="4357" max="4357" width="9.21875" customWidth="1"/>
    <col min="4358" max="4358" width="7.88671875" customWidth="1"/>
    <col min="4359" max="4359" width="10.109375" customWidth="1"/>
    <col min="4609" max="4609" width="33.6640625" customWidth="1"/>
    <col min="4610" max="4610" width="22.77734375" customWidth="1"/>
    <col min="4611" max="4611" width="5.44140625" customWidth="1"/>
    <col min="4612" max="4612" width="3.6640625" customWidth="1"/>
    <col min="4613" max="4613" width="9.21875" customWidth="1"/>
    <col min="4614" max="4614" width="7.88671875" customWidth="1"/>
    <col min="4615" max="4615" width="10.109375" customWidth="1"/>
    <col min="4865" max="4865" width="33.6640625" customWidth="1"/>
    <col min="4866" max="4866" width="22.77734375" customWidth="1"/>
    <col min="4867" max="4867" width="5.44140625" customWidth="1"/>
    <col min="4868" max="4868" width="3.6640625" customWidth="1"/>
    <col min="4869" max="4869" width="9.21875" customWidth="1"/>
    <col min="4870" max="4870" width="7.88671875" customWidth="1"/>
    <col min="4871" max="4871" width="10.109375" customWidth="1"/>
    <col min="5121" max="5121" width="33.6640625" customWidth="1"/>
    <col min="5122" max="5122" width="22.77734375" customWidth="1"/>
    <col min="5123" max="5123" width="5.44140625" customWidth="1"/>
    <col min="5124" max="5124" width="3.6640625" customWidth="1"/>
    <col min="5125" max="5125" width="9.21875" customWidth="1"/>
    <col min="5126" max="5126" width="7.88671875" customWidth="1"/>
    <col min="5127" max="5127" width="10.109375" customWidth="1"/>
    <col min="5377" max="5377" width="33.6640625" customWidth="1"/>
    <col min="5378" max="5378" width="22.77734375" customWidth="1"/>
    <col min="5379" max="5379" width="5.44140625" customWidth="1"/>
    <col min="5380" max="5380" width="3.6640625" customWidth="1"/>
    <col min="5381" max="5381" width="9.21875" customWidth="1"/>
    <col min="5382" max="5382" width="7.88671875" customWidth="1"/>
    <col min="5383" max="5383" width="10.109375" customWidth="1"/>
    <col min="5633" max="5633" width="33.6640625" customWidth="1"/>
    <col min="5634" max="5634" width="22.77734375" customWidth="1"/>
    <col min="5635" max="5635" width="5.44140625" customWidth="1"/>
    <col min="5636" max="5636" width="3.6640625" customWidth="1"/>
    <col min="5637" max="5637" width="9.21875" customWidth="1"/>
    <col min="5638" max="5638" width="7.88671875" customWidth="1"/>
    <col min="5639" max="5639" width="10.109375" customWidth="1"/>
    <col min="5889" max="5889" width="33.6640625" customWidth="1"/>
    <col min="5890" max="5890" width="22.77734375" customWidth="1"/>
    <col min="5891" max="5891" width="5.44140625" customWidth="1"/>
    <col min="5892" max="5892" width="3.6640625" customWidth="1"/>
    <col min="5893" max="5893" width="9.21875" customWidth="1"/>
    <col min="5894" max="5894" width="7.88671875" customWidth="1"/>
    <col min="5895" max="5895" width="10.109375" customWidth="1"/>
    <col min="6145" max="6145" width="33.6640625" customWidth="1"/>
    <col min="6146" max="6146" width="22.77734375" customWidth="1"/>
    <col min="6147" max="6147" width="5.44140625" customWidth="1"/>
    <col min="6148" max="6148" width="3.6640625" customWidth="1"/>
    <col min="6149" max="6149" width="9.21875" customWidth="1"/>
    <col min="6150" max="6150" width="7.88671875" customWidth="1"/>
    <col min="6151" max="6151" width="10.109375" customWidth="1"/>
    <col min="6401" max="6401" width="33.6640625" customWidth="1"/>
    <col min="6402" max="6402" width="22.77734375" customWidth="1"/>
    <col min="6403" max="6403" width="5.44140625" customWidth="1"/>
    <col min="6404" max="6404" width="3.6640625" customWidth="1"/>
    <col min="6405" max="6405" width="9.21875" customWidth="1"/>
    <col min="6406" max="6406" width="7.88671875" customWidth="1"/>
    <col min="6407" max="6407" width="10.109375" customWidth="1"/>
    <col min="6657" max="6657" width="33.6640625" customWidth="1"/>
    <col min="6658" max="6658" width="22.77734375" customWidth="1"/>
    <col min="6659" max="6659" width="5.44140625" customWidth="1"/>
    <col min="6660" max="6660" width="3.6640625" customWidth="1"/>
    <col min="6661" max="6661" width="9.21875" customWidth="1"/>
    <col min="6662" max="6662" width="7.88671875" customWidth="1"/>
    <col min="6663" max="6663" width="10.109375" customWidth="1"/>
    <col min="6913" max="6913" width="33.6640625" customWidth="1"/>
    <col min="6914" max="6914" width="22.77734375" customWidth="1"/>
    <col min="6915" max="6915" width="5.44140625" customWidth="1"/>
    <col min="6916" max="6916" width="3.6640625" customWidth="1"/>
    <col min="6917" max="6917" width="9.21875" customWidth="1"/>
    <col min="6918" max="6918" width="7.88671875" customWidth="1"/>
    <col min="6919" max="6919" width="10.109375" customWidth="1"/>
    <col min="7169" max="7169" width="33.6640625" customWidth="1"/>
    <col min="7170" max="7170" width="22.77734375" customWidth="1"/>
    <col min="7171" max="7171" width="5.44140625" customWidth="1"/>
    <col min="7172" max="7172" width="3.6640625" customWidth="1"/>
    <col min="7173" max="7173" width="9.21875" customWidth="1"/>
    <col min="7174" max="7174" width="7.88671875" customWidth="1"/>
    <col min="7175" max="7175" width="10.109375" customWidth="1"/>
    <col min="7425" max="7425" width="33.6640625" customWidth="1"/>
    <col min="7426" max="7426" width="22.77734375" customWidth="1"/>
    <col min="7427" max="7427" width="5.44140625" customWidth="1"/>
    <col min="7428" max="7428" width="3.6640625" customWidth="1"/>
    <col min="7429" max="7429" width="9.21875" customWidth="1"/>
    <col min="7430" max="7430" width="7.88671875" customWidth="1"/>
    <col min="7431" max="7431" width="10.109375" customWidth="1"/>
    <col min="7681" max="7681" width="33.6640625" customWidth="1"/>
    <col min="7682" max="7682" width="22.77734375" customWidth="1"/>
    <col min="7683" max="7683" width="5.44140625" customWidth="1"/>
    <col min="7684" max="7684" width="3.6640625" customWidth="1"/>
    <col min="7685" max="7685" width="9.21875" customWidth="1"/>
    <col min="7686" max="7686" width="7.88671875" customWidth="1"/>
    <col min="7687" max="7687" width="10.109375" customWidth="1"/>
    <col min="7937" max="7937" width="33.6640625" customWidth="1"/>
    <col min="7938" max="7938" width="22.77734375" customWidth="1"/>
    <col min="7939" max="7939" width="5.44140625" customWidth="1"/>
    <col min="7940" max="7940" width="3.6640625" customWidth="1"/>
    <col min="7941" max="7941" width="9.21875" customWidth="1"/>
    <col min="7942" max="7942" width="7.88671875" customWidth="1"/>
    <col min="7943" max="7943" width="10.109375" customWidth="1"/>
    <col min="8193" max="8193" width="33.6640625" customWidth="1"/>
    <col min="8194" max="8194" width="22.77734375" customWidth="1"/>
    <col min="8195" max="8195" width="5.44140625" customWidth="1"/>
    <col min="8196" max="8196" width="3.6640625" customWidth="1"/>
    <col min="8197" max="8197" width="9.21875" customWidth="1"/>
    <col min="8198" max="8198" width="7.88671875" customWidth="1"/>
    <col min="8199" max="8199" width="10.109375" customWidth="1"/>
    <col min="8449" max="8449" width="33.6640625" customWidth="1"/>
    <col min="8450" max="8450" width="22.77734375" customWidth="1"/>
    <col min="8451" max="8451" width="5.44140625" customWidth="1"/>
    <col min="8452" max="8452" width="3.6640625" customWidth="1"/>
    <col min="8453" max="8453" width="9.21875" customWidth="1"/>
    <col min="8454" max="8454" width="7.88671875" customWidth="1"/>
    <col min="8455" max="8455" width="10.109375" customWidth="1"/>
    <col min="8705" max="8705" width="33.6640625" customWidth="1"/>
    <col min="8706" max="8706" width="22.77734375" customWidth="1"/>
    <col min="8707" max="8707" width="5.44140625" customWidth="1"/>
    <col min="8708" max="8708" width="3.6640625" customWidth="1"/>
    <col min="8709" max="8709" width="9.21875" customWidth="1"/>
    <col min="8710" max="8710" width="7.88671875" customWidth="1"/>
    <col min="8711" max="8711" width="10.109375" customWidth="1"/>
    <col min="8961" max="8961" width="33.6640625" customWidth="1"/>
    <col min="8962" max="8962" width="22.77734375" customWidth="1"/>
    <col min="8963" max="8963" width="5.44140625" customWidth="1"/>
    <col min="8964" max="8964" width="3.6640625" customWidth="1"/>
    <col min="8965" max="8965" width="9.21875" customWidth="1"/>
    <col min="8966" max="8966" width="7.88671875" customWidth="1"/>
    <col min="8967" max="8967" width="10.109375" customWidth="1"/>
    <col min="9217" max="9217" width="33.6640625" customWidth="1"/>
    <col min="9218" max="9218" width="22.77734375" customWidth="1"/>
    <col min="9219" max="9219" width="5.44140625" customWidth="1"/>
    <col min="9220" max="9220" width="3.6640625" customWidth="1"/>
    <col min="9221" max="9221" width="9.21875" customWidth="1"/>
    <col min="9222" max="9222" width="7.88671875" customWidth="1"/>
    <col min="9223" max="9223" width="10.109375" customWidth="1"/>
    <col min="9473" max="9473" width="33.6640625" customWidth="1"/>
    <col min="9474" max="9474" width="22.77734375" customWidth="1"/>
    <col min="9475" max="9475" width="5.44140625" customWidth="1"/>
    <col min="9476" max="9476" width="3.6640625" customWidth="1"/>
    <col min="9477" max="9477" width="9.21875" customWidth="1"/>
    <col min="9478" max="9478" width="7.88671875" customWidth="1"/>
    <col min="9479" max="9479" width="10.109375" customWidth="1"/>
    <col min="9729" max="9729" width="33.6640625" customWidth="1"/>
    <col min="9730" max="9730" width="22.77734375" customWidth="1"/>
    <col min="9731" max="9731" width="5.44140625" customWidth="1"/>
    <col min="9732" max="9732" width="3.6640625" customWidth="1"/>
    <col min="9733" max="9733" width="9.21875" customWidth="1"/>
    <col min="9734" max="9734" width="7.88671875" customWidth="1"/>
    <col min="9735" max="9735" width="10.109375" customWidth="1"/>
    <col min="9985" max="9985" width="33.6640625" customWidth="1"/>
    <col min="9986" max="9986" width="22.77734375" customWidth="1"/>
    <col min="9987" max="9987" width="5.44140625" customWidth="1"/>
    <col min="9988" max="9988" width="3.6640625" customWidth="1"/>
    <col min="9989" max="9989" width="9.21875" customWidth="1"/>
    <col min="9990" max="9990" width="7.88671875" customWidth="1"/>
    <col min="9991" max="9991" width="10.109375" customWidth="1"/>
    <col min="10241" max="10241" width="33.6640625" customWidth="1"/>
    <col min="10242" max="10242" width="22.77734375" customWidth="1"/>
    <col min="10243" max="10243" width="5.44140625" customWidth="1"/>
    <col min="10244" max="10244" width="3.6640625" customWidth="1"/>
    <col min="10245" max="10245" width="9.21875" customWidth="1"/>
    <col min="10246" max="10246" width="7.88671875" customWidth="1"/>
    <col min="10247" max="10247" width="10.109375" customWidth="1"/>
    <col min="10497" max="10497" width="33.6640625" customWidth="1"/>
    <col min="10498" max="10498" width="22.77734375" customWidth="1"/>
    <col min="10499" max="10499" width="5.44140625" customWidth="1"/>
    <col min="10500" max="10500" width="3.6640625" customWidth="1"/>
    <col min="10501" max="10501" width="9.21875" customWidth="1"/>
    <col min="10502" max="10502" width="7.88671875" customWidth="1"/>
    <col min="10503" max="10503" width="10.109375" customWidth="1"/>
    <col min="10753" max="10753" width="33.6640625" customWidth="1"/>
    <col min="10754" max="10754" width="22.77734375" customWidth="1"/>
    <col min="10755" max="10755" width="5.44140625" customWidth="1"/>
    <col min="10756" max="10756" width="3.6640625" customWidth="1"/>
    <col min="10757" max="10757" width="9.21875" customWidth="1"/>
    <col min="10758" max="10758" width="7.88671875" customWidth="1"/>
    <col min="10759" max="10759" width="10.109375" customWidth="1"/>
    <col min="11009" max="11009" width="33.6640625" customWidth="1"/>
    <col min="11010" max="11010" width="22.77734375" customWidth="1"/>
    <col min="11011" max="11011" width="5.44140625" customWidth="1"/>
    <col min="11012" max="11012" width="3.6640625" customWidth="1"/>
    <col min="11013" max="11013" width="9.21875" customWidth="1"/>
    <col min="11014" max="11014" width="7.88671875" customWidth="1"/>
    <col min="11015" max="11015" width="10.109375" customWidth="1"/>
    <col min="11265" max="11265" width="33.6640625" customWidth="1"/>
    <col min="11266" max="11266" width="22.77734375" customWidth="1"/>
    <col min="11267" max="11267" width="5.44140625" customWidth="1"/>
    <col min="11268" max="11268" width="3.6640625" customWidth="1"/>
    <col min="11269" max="11269" width="9.21875" customWidth="1"/>
    <col min="11270" max="11270" width="7.88671875" customWidth="1"/>
    <col min="11271" max="11271" width="10.109375" customWidth="1"/>
    <col min="11521" max="11521" width="33.6640625" customWidth="1"/>
    <col min="11522" max="11522" width="22.77734375" customWidth="1"/>
    <col min="11523" max="11523" width="5.44140625" customWidth="1"/>
    <col min="11524" max="11524" width="3.6640625" customWidth="1"/>
    <col min="11525" max="11525" width="9.21875" customWidth="1"/>
    <col min="11526" max="11526" width="7.88671875" customWidth="1"/>
    <col min="11527" max="11527" width="10.109375" customWidth="1"/>
    <col min="11777" max="11777" width="33.6640625" customWidth="1"/>
    <col min="11778" max="11778" width="22.77734375" customWidth="1"/>
    <col min="11779" max="11779" width="5.44140625" customWidth="1"/>
    <col min="11780" max="11780" width="3.6640625" customWidth="1"/>
    <col min="11781" max="11781" width="9.21875" customWidth="1"/>
    <col min="11782" max="11782" width="7.88671875" customWidth="1"/>
    <col min="11783" max="11783" width="10.109375" customWidth="1"/>
    <col min="12033" max="12033" width="33.6640625" customWidth="1"/>
    <col min="12034" max="12034" width="22.77734375" customWidth="1"/>
    <col min="12035" max="12035" width="5.44140625" customWidth="1"/>
    <col min="12036" max="12036" width="3.6640625" customWidth="1"/>
    <col min="12037" max="12037" width="9.21875" customWidth="1"/>
    <col min="12038" max="12038" width="7.88671875" customWidth="1"/>
    <col min="12039" max="12039" width="10.109375" customWidth="1"/>
    <col min="12289" max="12289" width="33.6640625" customWidth="1"/>
    <col min="12290" max="12290" width="22.77734375" customWidth="1"/>
    <col min="12291" max="12291" width="5.44140625" customWidth="1"/>
    <col min="12292" max="12292" width="3.6640625" customWidth="1"/>
    <col min="12293" max="12293" width="9.21875" customWidth="1"/>
    <col min="12294" max="12294" width="7.88671875" customWidth="1"/>
    <col min="12295" max="12295" width="10.109375" customWidth="1"/>
    <col min="12545" max="12545" width="33.6640625" customWidth="1"/>
    <col min="12546" max="12546" width="22.77734375" customWidth="1"/>
    <col min="12547" max="12547" width="5.44140625" customWidth="1"/>
    <col min="12548" max="12548" width="3.6640625" customWidth="1"/>
    <col min="12549" max="12549" width="9.21875" customWidth="1"/>
    <col min="12550" max="12550" width="7.88671875" customWidth="1"/>
    <col min="12551" max="12551" width="10.109375" customWidth="1"/>
    <col min="12801" max="12801" width="33.6640625" customWidth="1"/>
    <col min="12802" max="12802" width="22.77734375" customWidth="1"/>
    <col min="12803" max="12803" width="5.44140625" customWidth="1"/>
    <col min="12804" max="12804" width="3.6640625" customWidth="1"/>
    <col min="12805" max="12805" width="9.21875" customWidth="1"/>
    <col min="12806" max="12806" width="7.88671875" customWidth="1"/>
    <col min="12807" max="12807" width="10.109375" customWidth="1"/>
    <col min="13057" max="13057" width="33.6640625" customWidth="1"/>
    <col min="13058" max="13058" width="22.77734375" customWidth="1"/>
    <col min="13059" max="13059" width="5.44140625" customWidth="1"/>
    <col min="13060" max="13060" width="3.6640625" customWidth="1"/>
    <col min="13061" max="13061" width="9.21875" customWidth="1"/>
    <col min="13062" max="13062" width="7.88671875" customWidth="1"/>
    <col min="13063" max="13063" width="10.109375" customWidth="1"/>
    <col min="13313" max="13313" width="33.6640625" customWidth="1"/>
    <col min="13314" max="13314" width="22.77734375" customWidth="1"/>
    <col min="13315" max="13315" width="5.44140625" customWidth="1"/>
    <col min="13316" max="13316" width="3.6640625" customWidth="1"/>
    <col min="13317" max="13317" width="9.21875" customWidth="1"/>
    <col min="13318" max="13318" width="7.88671875" customWidth="1"/>
    <col min="13319" max="13319" width="10.109375" customWidth="1"/>
    <col min="13569" max="13569" width="33.6640625" customWidth="1"/>
    <col min="13570" max="13570" width="22.77734375" customWidth="1"/>
    <col min="13571" max="13571" width="5.44140625" customWidth="1"/>
    <col min="13572" max="13572" width="3.6640625" customWidth="1"/>
    <col min="13573" max="13573" width="9.21875" customWidth="1"/>
    <col min="13574" max="13574" width="7.88671875" customWidth="1"/>
    <col min="13575" max="13575" width="10.109375" customWidth="1"/>
    <col min="13825" max="13825" width="33.6640625" customWidth="1"/>
    <col min="13826" max="13826" width="22.77734375" customWidth="1"/>
    <col min="13827" max="13827" width="5.44140625" customWidth="1"/>
    <col min="13828" max="13828" width="3.6640625" customWidth="1"/>
    <col min="13829" max="13829" width="9.21875" customWidth="1"/>
    <col min="13830" max="13830" width="7.88671875" customWidth="1"/>
    <col min="13831" max="13831" width="10.109375" customWidth="1"/>
    <col min="14081" max="14081" width="33.6640625" customWidth="1"/>
    <col min="14082" max="14082" width="22.77734375" customWidth="1"/>
    <col min="14083" max="14083" width="5.44140625" customWidth="1"/>
    <col min="14084" max="14084" width="3.6640625" customWidth="1"/>
    <col min="14085" max="14085" width="9.21875" customWidth="1"/>
    <col min="14086" max="14086" width="7.88671875" customWidth="1"/>
    <col min="14087" max="14087" width="10.109375" customWidth="1"/>
    <col min="14337" max="14337" width="33.6640625" customWidth="1"/>
    <col min="14338" max="14338" width="22.77734375" customWidth="1"/>
    <col min="14339" max="14339" width="5.44140625" customWidth="1"/>
    <col min="14340" max="14340" width="3.6640625" customWidth="1"/>
    <col min="14341" max="14341" width="9.21875" customWidth="1"/>
    <col min="14342" max="14342" width="7.88671875" customWidth="1"/>
    <col min="14343" max="14343" width="10.109375" customWidth="1"/>
    <col min="14593" max="14593" width="33.6640625" customWidth="1"/>
    <col min="14594" max="14594" width="22.77734375" customWidth="1"/>
    <col min="14595" max="14595" width="5.44140625" customWidth="1"/>
    <col min="14596" max="14596" width="3.6640625" customWidth="1"/>
    <col min="14597" max="14597" width="9.21875" customWidth="1"/>
    <col min="14598" max="14598" width="7.88671875" customWidth="1"/>
    <col min="14599" max="14599" width="10.109375" customWidth="1"/>
    <col min="14849" max="14849" width="33.6640625" customWidth="1"/>
    <col min="14850" max="14850" width="22.77734375" customWidth="1"/>
    <col min="14851" max="14851" width="5.44140625" customWidth="1"/>
    <col min="14852" max="14852" width="3.6640625" customWidth="1"/>
    <col min="14853" max="14853" width="9.21875" customWidth="1"/>
    <col min="14854" max="14854" width="7.88671875" customWidth="1"/>
    <col min="14855" max="14855" width="10.109375" customWidth="1"/>
    <col min="15105" max="15105" width="33.6640625" customWidth="1"/>
    <col min="15106" max="15106" width="22.77734375" customWidth="1"/>
    <col min="15107" max="15107" width="5.44140625" customWidth="1"/>
    <col min="15108" max="15108" width="3.6640625" customWidth="1"/>
    <col min="15109" max="15109" width="9.21875" customWidth="1"/>
    <col min="15110" max="15110" width="7.88671875" customWidth="1"/>
    <col min="15111" max="15111" width="10.109375" customWidth="1"/>
    <col min="15361" max="15361" width="33.6640625" customWidth="1"/>
    <col min="15362" max="15362" width="22.77734375" customWidth="1"/>
    <col min="15363" max="15363" width="5.44140625" customWidth="1"/>
    <col min="15364" max="15364" width="3.6640625" customWidth="1"/>
    <col min="15365" max="15365" width="9.21875" customWidth="1"/>
    <col min="15366" max="15366" width="7.88671875" customWidth="1"/>
    <col min="15367" max="15367" width="10.109375" customWidth="1"/>
    <col min="15617" max="15617" width="33.6640625" customWidth="1"/>
    <col min="15618" max="15618" width="22.77734375" customWidth="1"/>
    <col min="15619" max="15619" width="5.44140625" customWidth="1"/>
    <col min="15620" max="15620" width="3.6640625" customWidth="1"/>
    <col min="15621" max="15621" width="9.21875" customWidth="1"/>
    <col min="15622" max="15622" width="7.88671875" customWidth="1"/>
    <col min="15623" max="15623" width="10.109375" customWidth="1"/>
    <col min="15873" max="15873" width="33.6640625" customWidth="1"/>
    <col min="15874" max="15874" width="22.77734375" customWidth="1"/>
    <col min="15875" max="15875" width="5.44140625" customWidth="1"/>
    <col min="15876" max="15876" width="3.6640625" customWidth="1"/>
    <col min="15877" max="15877" width="9.21875" customWidth="1"/>
    <col min="15878" max="15878" width="7.88671875" customWidth="1"/>
    <col min="15879" max="15879" width="10.109375" customWidth="1"/>
    <col min="16129" max="16129" width="33.6640625" customWidth="1"/>
    <col min="16130" max="16130" width="22.77734375" customWidth="1"/>
    <col min="16131" max="16131" width="5.44140625" customWidth="1"/>
    <col min="16132" max="16132" width="3.6640625" customWidth="1"/>
    <col min="16133" max="16133" width="9.21875" customWidth="1"/>
    <col min="16134" max="16134" width="7.88671875" customWidth="1"/>
    <col min="16135" max="16135" width="10.109375" customWidth="1"/>
  </cols>
  <sheetData>
    <row r="1" spans="1:7" ht="21" thickTop="1">
      <c r="A1" s="900" t="s">
        <v>38</v>
      </c>
      <c r="B1" s="901"/>
      <c r="C1" s="901"/>
      <c r="D1" s="901"/>
      <c r="E1" s="901"/>
      <c r="F1" s="901"/>
      <c r="G1" s="902"/>
    </row>
    <row r="2" spans="1:7" ht="20.25">
      <c r="A2" s="602"/>
      <c r="B2" s="233"/>
      <c r="C2" s="233"/>
      <c r="D2" s="233"/>
      <c r="E2" s="233"/>
      <c r="F2" s="234"/>
      <c r="G2" s="603"/>
    </row>
    <row r="3" spans="1:7" ht="15.75">
      <c r="A3" s="36" t="s">
        <v>41</v>
      </c>
      <c r="B3" s="73" t="s">
        <v>373</v>
      </c>
      <c r="C3" s="146"/>
      <c r="D3" s="146"/>
      <c r="E3" s="153" t="s">
        <v>58</v>
      </c>
      <c r="F3" s="887">
        <f>'100 Series - RL'!I2</f>
        <v>43922</v>
      </c>
      <c r="G3" s="888"/>
    </row>
    <row r="4" spans="1:7">
      <c r="A4" s="36" t="s">
        <v>42</v>
      </c>
      <c r="B4" s="135" t="s">
        <v>374</v>
      </c>
      <c r="C4" s="146" t="s">
        <v>2</v>
      </c>
      <c r="D4" s="146"/>
      <c r="E4" s="153"/>
      <c r="F4" s="153"/>
      <c r="G4" s="603"/>
    </row>
    <row r="5" spans="1:7">
      <c r="A5" s="36"/>
      <c r="B5" s="26" t="s">
        <v>2</v>
      </c>
      <c r="C5" s="153"/>
      <c r="D5" s="153"/>
      <c r="E5" s="235" t="s">
        <v>4</v>
      </c>
      <c r="F5" s="151" t="s">
        <v>27</v>
      </c>
      <c r="G5" s="604"/>
    </row>
    <row r="6" spans="1:7">
      <c r="A6" s="36" t="s">
        <v>5</v>
      </c>
      <c r="B6" s="73"/>
      <c r="C6" s="155"/>
      <c r="D6" s="153"/>
      <c r="E6" s="153"/>
      <c r="F6" s="153"/>
      <c r="G6" s="603"/>
    </row>
    <row r="7" spans="1:7">
      <c r="A7" s="36"/>
      <c r="B7" s="26" t="s">
        <v>2</v>
      </c>
      <c r="C7" s="153"/>
      <c r="D7" s="153"/>
      <c r="E7" s="153" t="s">
        <v>6</v>
      </c>
      <c r="F7" s="155"/>
      <c r="G7" s="603"/>
    </row>
    <row r="8" spans="1:7">
      <c r="A8" s="36" t="s">
        <v>43</v>
      </c>
      <c r="B8" s="73" t="s">
        <v>40</v>
      </c>
      <c r="C8" s="153"/>
      <c r="D8" s="153"/>
      <c r="E8" s="71" t="str">
        <f>'100 Series - RL'!H9</f>
        <v>April 1, 2020 to March 31, 2021</v>
      </c>
      <c r="F8" s="152"/>
      <c r="G8" s="604"/>
    </row>
    <row r="9" spans="1:7">
      <c r="A9" s="605"/>
      <c r="B9" s="155"/>
      <c r="C9" s="153"/>
      <c r="D9" s="153"/>
      <c r="E9" s="153"/>
      <c r="F9" s="153"/>
      <c r="G9" s="603"/>
    </row>
    <row r="10" spans="1:7" ht="15.75" thickBot="1">
      <c r="A10" s="606" t="s">
        <v>9</v>
      </c>
      <c r="B10" s="236"/>
      <c r="C10" s="237"/>
      <c r="D10" s="237"/>
      <c r="E10" s="238" t="s">
        <v>45</v>
      </c>
      <c r="F10" s="237" t="s">
        <v>28</v>
      </c>
      <c r="G10" s="607" t="s">
        <v>8</v>
      </c>
    </row>
    <row r="11" spans="1:7" ht="15.75" thickTop="1">
      <c r="A11" s="608"/>
      <c r="B11" s="609" t="s">
        <v>59</v>
      </c>
      <c r="C11" s="610" t="s">
        <v>2</v>
      </c>
      <c r="D11" s="611" t="s">
        <v>2</v>
      </c>
      <c r="E11" s="612" t="s">
        <v>60</v>
      </c>
      <c r="F11" s="610"/>
      <c r="G11" s="613"/>
    </row>
    <row r="12" spans="1:7">
      <c r="A12" s="614" t="s">
        <v>2</v>
      </c>
      <c r="B12" s="615" t="s">
        <v>18</v>
      </c>
      <c r="C12" s="616" t="s">
        <v>2</v>
      </c>
      <c r="D12" s="617" t="s">
        <v>2</v>
      </c>
      <c r="E12" s="616"/>
      <c r="F12" s="616"/>
      <c r="G12" s="618"/>
    </row>
    <row r="13" spans="1:7">
      <c r="A13" s="619" t="s">
        <v>10</v>
      </c>
      <c r="B13" s="615">
        <v>680</v>
      </c>
      <c r="C13" s="616" t="s">
        <v>2</v>
      </c>
      <c r="D13" s="616" t="s">
        <v>2</v>
      </c>
      <c r="E13" s="616"/>
      <c r="F13" s="616"/>
      <c r="G13" s="618"/>
    </row>
    <row r="14" spans="1:7" ht="15.75" thickBot="1">
      <c r="A14" s="620"/>
      <c r="B14" s="621">
        <v>1</v>
      </c>
      <c r="C14" s="616" t="s">
        <v>2</v>
      </c>
      <c r="D14" s="617" t="s">
        <v>2</v>
      </c>
      <c r="E14" s="622"/>
      <c r="F14" s="616"/>
      <c r="G14" s="618"/>
    </row>
    <row r="15" spans="1:7" ht="16.5" thickTop="1">
      <c r="A15" s="623" t="s">
        <v>11</v>
      </c>
      <c r="B15" s="240" t="s">
        <v>339</v>
      </c>
      <c r="C15" s="240"/>
      <c r="D15" s="240"/>
      <c r="E15" s="241" t="s">
        <v>60</v>
      </c>
      <c r="F15" s="242"/>
      <c r="G15" s="624"/>
    </row>
    <row r="16" spans="1:7" ht="18.75">
      <c r="A16" s="625" t="s">
        <v>340</v>
      </c>
      <c r="B16" s="626"/>
      <c r="C16" s="244"/>
      <c r="D16" s="183"/>
      <c r="E16" s="239"/>
      <c r="F16" s="239"/>
      <c r="G16" s="627"/>
    </row>
    <row r="17" spans="1:7">
      <c r="A17" s="619"/>
      <c r="B17" s="243" t="s">
        <v>134</v>
      </c>
      <c r="C17" s="244"/>
      <c r="D17" s="183"/>
      <c r="E17" s="239"/>
      <c r="F17" s="239"/>
      <c r="G17" s="627"/>
    </row>
    <row r="18" spans="1:7">
      <c r="A18" s="628" t="s">
        <v>66</v>
      </c>
      <c r="B18" s="245" t="s">
        <v>61</v>
      </c>
      <c r="C18" s="244"/>
      <c r="D18" s="183"/>
      <c r="E18" s="239"/>
      <c r="F18" s="239"/>
      <c r="G18" s="627"/>
    </row>
    <row r="19" spans="1:7" ht="15.75">
      <c r="A19" s="619" t="s">
        <v>62</v>
      </c>
      <c r="B19" s="629" t="s">
        <v>67</v>
      </c>
      <c r="C19" s="84"/>
      <c r="D19" s="183"/>
      <c r="E19" s="80"/>
      <c r="F19" s="80">
        <f>0.13*(E19)</f>
        <v>0</v>
      </c>
      <c r="G19" s="75">
        <f>E19+F19</f>
        <v>0</v>
      </c>
    </row>
    <row r="20" spans="1:7" ht="15.75">
      <c r="A20" s="619" t="s">
        <v>341</v>
      </c>
      <c r="B20" s="629" t="s">
        <v>342</v>
      </c>
      <c r="C20" s="84"/>
      <c r="D20" s="183"/>
      <c r="E20" s="80"/>
      <c r="F20" s="80">
        <f>0.13*(E20)</f>
        <v>0</v>
      </c>
      <c r="G20" s="75">
        <f>E20+F20</f>
        <v>0</v>
      </c>
    </row>
    <row r="21" spans="1:7" ht="15.75">
      <c r="A21" s="619"/>
      <c r="B21" s="629"/>
      <c r="C21" s="84"/>
      <c r="D21" s="183"/>
      <c r="E21" s="80"/>
      <c r="F21" s="80"/>
      <c r="G21" s="75"/>
    </row>
    <row r="22" spans="1:7" ht="15.75">
      <c r="A22" s="623"/>
      <c r="B22" s="240"/>
      <c r="C22" s="240"/>
      <c r="D22" s="240"/>
      <c r="E22" s="241" t="s">
        <v>60</v>
      </c>
      <c r="F22" s="242"/>
      <c r="G22" s="624"/>
    </row>
    <row r="23" spans="1:7" ht="18.75">
      <c r="A23" s="625" t="s">
        <v>63</v>
      </c>
      <c r="B23" s="629" t="s">
        <v>64</v>
      </c>
      <c r="C23" s="84"/>
      <c r="D23" s="183"/>
      <c r="E23" s="79"/>
      <c r="F23" s="79"/>
      <c r="G23" s="19"/>
    </row>
    <row r="24" spans="1:7" ht="18.75">
      <c r="A24" s="625"/>
      <c r="B24" s="629"/>
      <c r="C24" s="84"/>
      <c r="D24" s="183"/>
      <c r="E24" s="79"/>
      <c r="F24" s="79"/>
      <c r="G24" s="19"/>
    </row>
    <row r="25" spans="1:7" ht="15.75">
      <c r="A25" s="630" t="s">
        <v>343</v>
      </c>
      <c r="B25" s="893" t="s">
        <v>344</v>
      </c>
      <c r="C25" s="84"/>
      <c r="D25" s="183"/>
      <c r="E25" s="895"/>
      <c r="F25" s="895">
        <f>0.13*(E25)</f>
        <v>0</v>
      </c>
      <c r="G25" s="897">
        <f>E25+F25</f>
        <v>0</v>
      </c>
    </row>
    <row r="26" spans="1:7" ht="15.75">
      <c r="A26" s="631" t="s">
        <v>345</v>
      </c>
      <c r="B26" s="894"/>
      <c r="C26" s="84"/>
      <c r="D26" s="183"/>
      <c r="E26" s="896"/>
      <c r="F26" s="896"/>
      <c r="G26" s="898"/>
    </row>
    <row r="27" spans="1:7" ht="15.75">
      <c r="A27" s="630" t="s">
        <v>343</v>
      </c>
      <c r="B27" s="893" t="s">
        <v>346</v>
      </c>
      <c r="C27" s="84"/>
      <c r="D27" s="183"/>
      <c r="E27" s="895"/>
      <c r="F27" s="895">
        <f>0.13*(E27)</f>
        <v>0</v>
      </c>
      <c r="G27" s="897">
        <f>E27+F27</f>
        <v>0</v>
      </c>
    </row>
    <row r="28" spans="1:7" ht="15.75">
      <c r="A28" s="631" t="s">
        <v>347</v>
      </c>
      <c r="B28" s="894"/>
      <c r="C28" s="84"/>
      <c r="D28" s="183"/>
      <c r="E28" s="896"/>
      <c r="F28" s="896"/>
      <c r="G28" s="898"/>
    </row>
    <row r="29" spans="1:7" ht="15.75">
      <c r="A29" s="630" t="s">
        <v>343</v>
      </c>
      <c r="B29" s="893" t="s">
        <v>348</v>
      </c>
      <c r="C29" s="84"/>
      <c r="D29" s="183"/>
      <c r="E29" s="895"/>
      <c r="F29" s="895">
        <f>0.13*(E29)</f>
        <v>0</v>
      </c>
      <c r="G29" s="897">
        <f>E29+F29</f>
        <v>0</v>
      </c>
    </row>
    <row r="30" spans="1:7" ht="15.75">
      <c r="A30" s="631" t="s">
        <v>349</v>
      </c>
      <c r="B30" s="899"/>
      <c r="C30" s="84"/>
      <c r="D30" s="183"/>
      <c r="E30" s="896"/>
      <c r="F30" s="896"/>
      <c r="G30" s="898"/>
    </row>
    <row r="31" spans="1:7" ht="15.75">
      <c r="A31" s="630" t="s">
        <v>350</v>
      </c>
      <c r="B31" s="893" t="s">
        <v>351</v>
      </c>
      <c r="C31" s="84"/>
      <c r="D31" s="183"/>
      <c r="E31" s="895"/>
      <c r="F31" s="895">
        <f>0.13*(E31)</f>
        <v>0</v>
      </c>
      <c r="G31" s="897">
        <f>E31+F31</f>
        <v>0</v>
      </c>
    </row>
    <row r="32" spans="1:7" ht="15.75">
      <c r="A32" s="631" t="s">
        <v>345</v>
      </c>
      <c r="B32" s="899"/>
      <c r="C32" s="84"/>
      <c r="D32" s="183"/>
      <c r="E32" s="896"/>
      <c r="F32" s="896"/>
      <c r="G32" s="898"/>
    </row>
    <row r="33" spans="1:7" ht="15.75">
      <c r="A33" s="630" t="s">
        <v>350</v>
      </c>
      <c r="B33" s="893" t="s">
        <v>352</v>
      </c>
      <c r="C33" s="84"/>
      <c r="D33" s="183"/>
      <c r="E33" s="895"/>
      <c r="F33" s="895">
        <f>0.13*(E33)</f>
        <v>0</v>
      </c>
      <c r="G33" s="897">
        <f>E33+F33</f>
        <v>0</v>
      </c>
    </row>
    <row r="34" spans="1:7" ht="15.75">
      <c r="A34" s="631" t="s">
        <v>347</v>
      </c>
      <c r="B34" s="894"/>
      <c r="C34" s="84"/>
      <c r="D34" s="183"/>
      <c r="E34" s="896"/>
      <c r="F34" s="896"/>
      <c r="G34" s="898"/>
    </row>
    <row r="35" spans="1:7" ht="15.75">
      <c r="A35" s="630" t="s">
        <v>350</v>
      </c>
      <c r="B35" s="893" t="s">
        <v>353</v>
      </c>
      <c r="C35" s="84"/>
      <c r="D35" s="183"/>
      <c r="E35" s="895"/>
      <c r="F35" s="895">
        <f>0.13*(E35)</f>
        <v>0</v>
      </c>
      <c r="G35" s="897">
        <f>E35+F35</f>
        <v>0</v>
      </c>
    </row>
    <row r="36" spans="1:7" ht="15.75">
      <c r="A36" s="631" t="s">
        <v>349</v>
      </c>
      <c r="B36" s="894"/>
      <c r="C36" s="84"/>
      <c r="D36" s="183"/>
      <c r="E36" s="896"/>
      <c r="F36" s="896"/>
      <c r="G36" s="898"/>
    </row>
    <row r="37" spans="1:7" ht="15.75">
      <c r="A37" s="631"/>
      <c r="B37" s="632"/>
      <c r="C37" s="84"/>
      <c r="D37" s="183"/>
      <c r="E37" s="689"/>
      <c r="F37" s="689"/>
      <c r="G37" s="690"/>
    </row>
    <row r="38" spans="1:7" ht="15.75">
      <c r="A38" s="631" t="s">
        <v>354</v>
      </c>
      <c r="B38" s="632" t="s">
        <v>355</v>
      </c>
      <c r="C38" s="84"/>
      <c r="D38" s="183"/>
      <c r="E38" s="80"/>
      <c r="F38" s="80">
        <f>0.13*(E38)</f>
        <v>0</v>
      </c>
      <c r="G38" s="75">
        <f>E38+F38</f>
        <v>0</v>
      </c>
    </row>
    <row r="39" spans="1:7" ht="15.75">
      <c r="A39" s="631" t="s">
        <v>356</v>
      </c>
      <c r="B39" s="633" t="s">
        <v>357</v>
      </c>
      <c r="C39" s="84"/>
      <c r="D39" s="183"/>
      <c r="E39" s="80"/>
      <c r="F39" s="80">
        <f>0.13*(E39)</f>
        <v>0</v>
      </c>
      <c r="G39" s="75">
        <f>E39+F39</f>
        <v>0</v>
      </c>
    </row>
    <row r="40" spans="1:7" ht="15.75">
      <c r="A40" s="619"/>
      <c r="B40" s="634"/>
      <c r="C40" s="84"/>
      <c r="D40" s="183"/>
      <c r="E40" s="80"/>
      <c r="F40" s="80"/>
      <c r="G40" s="75"/>
    </row>
    <row r="41" spans="1:7" ht="15.75">
      <c r="A41" s="623"/>
      <c r="B41" s="240"/>
      <c r="C41" s="240"/>
      <c r="D41" s="240"/>
      <c r="E41" s="241" t="s">
        <v>60</v>
      </c>
      <c r="F41" s="242"/>
      <c r="G41" s="624"/>
    </row>
    <row r="42" spans="1:7" ht="18.75">
      <c r="A42" s="625" t="s">
        <v>65</v>
      </c>
      <c r="B42" s="629" t="s">
        <v>64</v>
      </c>
      <c r="C42" s="84"/>
      <c r="D42" s="183"/>
      <c r="E42" s="79"/>
      <c r="F42" s="79"/>
      <c r="G42" s="19"/>
    </row>
    <row r="43" spans="1:7" ht="18.75">
      <c r="A43" s="635"/>
      <c r="B43" s="243"/>
      <c r="C43" s="84"/>
      <c r="D43" s="183"/>
      <c r="E43" s="79"/>
      <c r="F43" s="79"/>
      <c r="G43" s="19"/>
    </row>
    <row r="44" spans="1:7" s="330" customFormat="1" ht="15.75">
      <c r="A44" s="630" t="s">
        <v>358</v>
      </c>
      <c r="B44" s="893" t="s">
        <v>359</v>
      </c>
      <c r="C44" s="443"/>
      <c r="D44" s="329"/>
      <c r="E44" s="895"/>
      <c r="F44" s="895">
        <f>0.13*(E44)</f>
        <v>0</v>
      </c>
      <c r="G44" s="897">
        <f>E44+F44</f>
        <v>0</v>
      </c>
    </row>
    <row r="45" spans="1:7" s="330" customFormat="1" ht="15.75">
      <c r="A45" s="631" t="s">
        <v>345</v>
      </c>
      <c r="B45" s="899"/>
      <c r="C45" s="443"/>
      <c r="D45" s="329"/>
      <c r="E45" s="896"/>
      <c r="F45" s="896"/>
      <c r="G45" s="898"/>
    </row>
    <row r="46" spans="1:7" s="330" customFormat="1" ht="15.75">
      <c r="A46" s="630" t="s">
        <v>358</v>
      </c>
      <c r="B46" s="893" t="s">
        <v>360</v>
      </c>
      <c r="C46" s="443"/>
      <c r="D46" s="329"/>
      <c r="E46" s="895"/>
      <c r="F46" s="895">
        <f>0.13*(E46)</f>
        <v>0</v>
      </c>
      <c r="G46" s="897">
        <f>E46+F46</f>
        <v>0</v>
      </c>
    </row>
    <row r="47" spans="1:7" s="330" customFormat="1" ht="15.75">
      <c r="A47" s="631" t="s">
        <v>347</v>
      </c>
      <c r="B47" s="894"/>
      <c r="C47" s="443"/>
      <c r="D47" s="329"/>
      <c r="E47" s="896"/>
      <c r="F47" s="896"/>
      <c r="G47" s="898"/>
    </row>
    <row r="48" spans="1:7" s="330" customFormat="1" ht="15.75">
      <c r="A48" s="630" t="s">
        <v>358</v>
      </c>
      <c r="B48" s="893" t="s">
        <v>361</v>
      </c>
      <c r="C48" s="443"/>
      <c r="D48" s="329"/>
      <c r="E48" s="895"/>
      <c r="F48" s="895">
        <f>0.13*(E48)</f>
        <v>0</v>
      </c>
      <c r="G48" s="897">
        <f>E48+F48</f>
        <v>0</v>
      </c>
    </row>
    <row r="49" spans="1:7" s="330" customFormat="1" ht="15.75">
      <c r="A49" s="631" t="s">
        <v>349</v>
      </c>
      <c r="B49" s="894"/>
      <c r="C49" s="443"/>
      <c r="D49" s="329"/>
      <c r="E49" s="896"/>
      <c r="F49" s="896"/>
      <c r="G49" s="898"/>
    </row>
    <row r="50" spans="1:7" s="330" customFormat="1" ht="15.75">
      <c r="A50" s="630" t="s">
        <v>362</v>
      </c>
      <c r="B50" s="893" t="s">
        <v>363</v>
      </c>
      <c r="C50" s="443"/>
      <c r="D50" s="329"/>
      <c r="E50" s="895"/>
      <c r="F50" s="895">
        <f>0.13*(E50)</f>
        <v>0</v>
      </c>
      <c r="G50" s="897">
        <f>E50+F50</f>
        <v>0</v>
      </c>
    </row>
    <row r="51" spans="1:7" s="330" customFormat="1" ht="15.75">
      <c r="A51" s="631" t="s">
        <v>345</v>
      </c>
      <c r="B51" s="894"/>
      <c r="C51" s="443"/>
      <c r="D51" s="329"/>
      <c r="E51" s="896"/>
      <c r="F51" s="896"/>
      <c r="G51" s="898"/>
    </row>
    <row r="52" spans="1:7" s="330" customFormat="1" ht="15.75">
      <c r="A52" s="630" t="s">
        <v>362</v>
      </c>
      <c r="B52" s="893" t="s">
        <v>364</v>
      </c>
      <c r="C52" s="443"/>
      <c r="D52" s="329"/>
      <c r="E52" s="895"/>
      <c r="F52" s="895">
        <f>0.13*(E52)</f>
        <v>0</v>
      </c>
      <c r="G52" s="897">
        <f>E52+F52</f>
        <v>0</v>
      </c>
    </row>
    <row r="53" spans="1:7" s="330" customFormat="1" ht="15.75">
      <c r="A53" s="631" t="s">
        <v>347</v>
      </c>
      <c r="B53" s="894"/>
      <c r="C53" s="443"/>
      <c r="D53" s="329"/>
      <c r="E53" s="896"/>
      <c r="F53" s="896"/>
      <c r="G53" s="898"/>
    </row>
    <row r="54" spans="1:7" s="330" customFormat="1" ht="15.75">
      <c r="A54" s="630" t="s">
        <v>362</v>
      </c>
      <c r="B54" s="893" t="s">
        <v>365</v>
      </c>
      <c r="C54" s="443"/>
      <c r="D54" s="329"/>
      <c r="E54" s="895"/>
      <c r="F54" s="895">
        <f>0.13*(E54)</f>
        <v>0</v>
      </c>
      <c r="G54" s="897">
        <f>E54+F54</f>
        <v>0</v>
      </c>
    </row>
    <row r="55" spans="1:7" s="330" customFormat="1" ht="15.75">
      <c r="A55" s="631" t="s">
        <v>349</v>
      </c>
      <c r="B55" s="894"/>
      <c r="C55" s="443"/>
      <c r="D55" s="329"/>
      <c r="E55" s="896"/>
      <c r="F55" s="896"/>
      <c r="G55" s="898"/>
    </row>
    <row r="56" spans="1:7" s="330" customFormat="1" ht="15.75">
      <c r="A56" s="636"/>
      <c r="B56" s="442"/>
      <c r="C56" s="443"/>
      <c r="D56" s="329"/>
      <c r="E56" s="637"/>
      <c r="F56" s="637"/>
      <c r="G56" s="638"/>
    </row>
    <row r="57" spans="1:7" ht="15.75">
      <c r="A57" s="619" t="s">
        <v>366</v>
      </c>
      <c r="B57" s="629" t="s">
        <v>135</v>
      </c>
      <c r="C57" s="639"/>
      <c r="D57" s="239"/>
      <c r="E57" s="80"/>
      <c r="F57" s="80">
        <f>0.13*(E57)</f>
        <v>0</v>
      </c>
      <c r="G57" s="75">
        <f>E57+F57</f>
        <v>0</v>
      </c>
    </row>
    <row r="58" spans="1:7" ht="15.75">
      <c r="A58" s="619" t="s">
        <v>427</v>
      </c>
      <c r="B58" s="629" t="s">
        <v>428</v>
      </c>
      <c r="C58" s="639"/>
      <c r="D58" s="239"/>
      <c r="E58" s="80"/>
      <c r="F58" s="80">
        <f>0.13*(E58)</f>
        <v>0</v>
      </c>
      <c r="G58" s="75">
        <f>E58+F58</f>
        <v>0</v>
      </c>
    </row>
    <row r="59" spans="1:7">
      <c r="A59" s="653"/>
      <c r="B59" s="654"/>
      <c r="C59" s="654"/>
      <c r="D59" s="655"/>
      <c r="E59" s="656"/>
      <c r="F59" s="657"/>
      <c r="G59" s="658"/>
    </row>
    <row r="60" spans="1:7">
      <c r="A60" s="659"/>
      <c r="B60" s="660"/>
      <c r="C60" s="660"/>
      <c r="D60" s="139"/>
      <c r="E60" s="139"/>
      <c r="F60" s="412" t="s">
        <v>429</v>
      </c>
      <c r="G60" s="661"/>
    </row>
    <row r="61" spans="1:7">
      <c r="A61" s="659"/>
      <c r="B61" s="660"/>
      <c r="C61" s="660"/>
      <c r="D61" s="139"/>
      <c r="E61" s="139"/>
      <c r="F61" s="139"/>
      <c r="G61" s="662"/>
    </row>
    <row r="62" spans="1:7">
      <c r="A62" s="663"/>
      <c r="B62" s="660"/>
      <c r="C62" s="660"/>
      <c r="D62" s="139"/>
      <c r="E62" s="139"/>
      <c r="F62" s="412" t="s">
        <v>156</v>
      </c>
      <c r="G62" s="661"/>
    </row>
    <row r="63" spans="1:7" ht="15.75" thickBot="1">
      <c r="A63" s="664"/>
      <c r="B63" s="665"/>
      <c r="C63" s="665"/>
      <c r="D63" s="666"/>
      <c r="E63" s="666"/>
      <c r="F63" s="666"/>
      <c r="G63" s="667"/>
    </row>
    <row r="64" spans="1:7" ht="16.5" thickTop="1">
      <c r="A64" s="623"/>
      <c r="B64" s="240"/>
      <c r="C64" s="240"/>
      <c r="D64" s="240"/>
      <c r="E64" s="241" t="s">
        <v>60</v>
      </c>
      <c r="F64" s="242"/>
      <c r="G64" s="624"/>
    </row>
    <row r="65" spans="1:7" ht="15.75">
      <c r="A65" s="640" t="s">
        <v>430</v>
      </c>
      <c r="B65" s="20"/>
      <c r="C65" s="246"/>
      <c r="D65" s="246"/>
      <c r="E65" s="641"/>
      <c r="F65" s="79"/>
      <c r="G65" s="19"/>
    </row>
    <row r="66" spans="1:7" ht="15.75">
      <c r="A66" s="640" t="s">
        <v>431</v>
      </c>
      <c r="B66" s="20"/>
      <c r="C66" s="246"/>
      <c r="D66" s="246"/>
      <c r="E66" s="79"/>
      <c r="F66" s="79"/>
      <c r="G66" s="642"/>
    </row>
    <row r="67" spans="1:7" ht="15.75">
      <c r="A67" s="643"/>
      <c r="B67" s="20"/>
      <c r="C67" s="246"/>
      <c r="D67" s="246"/>
      <c r="E67" s="79"/>
      <c r="F67" s="563"/>
      <c r="G67" s="644"/>
    </row>
    <row r="68" spans="1:7" ht="15.75">
      <c r="A68" s="645" t="s">
        <v>432</v>
      </c>
      <c r="B68" s="20"/>
      <c r="C68" s="246"/>
      <c r="D68" s="246"/>
      <c r="E68" s="80"/>
      <c r="F68" s="80">
        <f>0.13*(E68)</f>
        <v>0</v>
      </c>
      <c r="G68" s="75">
        <f>E68+F68</f>
        <v>0</v>
      </c>
    </row>
    <row r="69" spans="1:7" ht="16.5" thickBot="1">
      <c r="A69" s="675" t="s">
        <v>433</v>
      </c>
      <c r="B69" s="676"/>
      <c r="C69" s="677"/>
      <c r="D69" s="677"/>
      <c r="E69" s="678"/>
      <c r="F69" s="678">
        <f>0.13*(E69)</f>
        <v>0</v>
      </c>
      <c r="G69" s="679">
        <f>E69+F69</f>
        <v>0</v>
      </c>
    </row>
    <row r="70" spans="1:7" ht="15.75" thickTop="1">
      <c r="A70" s="623"/>
      <c r="B70" s="240"/>
      <c r="C70" s="240"/>
      <c r="D70" s="240"/>
      <c r="E70" s="242"/>
      <c r="F70" s="242"/>
      <c r="G70" s="624"/>
    </row>
    <row r="71" spans="1:7" ht="15.75">
      <c r="A71" s="640" t="s">
        <v>434</v>
      </c>
      <c r="B71" s="20"/>
      <c r="C71" s="246"/>
      <c r="D71" s="246"/>
      <c r="E71" s="641"/>
      <c r="F71" s="79"/>
      <c r="G71" s="19"/>
    </row>
    <row r="72" spans="1:7" ht="15.75">
      <c r="A72" s="640" t="s">
        <v>431</v>
      </c>
      <c r="B72" s="20"/>
      <c r="C72" s="246"/>
      <c r="D72" s="246"/>
      <c r="E72" s="79"/>
      <c r="F72" s="79"/>
      <c r="G72" s="642"/>
    </row>
    <row r="73" spans="1:7" ht="15.75">
      <c r="A73" s="643"/>
      <c r="B73" s="20"/>
      <c r="C73" s="246"/>
      <c r="D73" s="246"/>
      <c r="E73" s="79"/>
      <c r="F73" s="563"/>
      <c r="G73" s="644"/>
    </row>
    <row r="74" spans="1:7" ht="15.75">
      <c r="A74" s="645" t="s">
        <v>435</v>
      </c>
      <c r="B74" s="20"/>
      <c r="C74" s="246"/>
      <c r="D74" s="246"/>
      <c r="E74" s="80"/>
      <c r="F74" s="80">
        <f>0.13*(E74)</f>
        <v>0</v>
      </c>
      <c r="G74" s="75">
        <f>E74+F74</f>
        <v>0</v>
      </c>
    </row>
    <row r="75" spans="1:7" ht="15.75">
      <c r="A75" s="645" t="s">
        <v>436</v>
      </c>
      <c r="B75" s="20"/>
      <c r="C75" s="246"/>
      <c r="D75" s="246"/>
      <c r="E75" s="80"/>
      <c r="F75" s="80">
        <f>0.13*(E75)</f>
        <v>0</v>
      </c>
      <c r="G75" s="75">
        <f>E75+F75</f>
        <v>0</v>
      </c>
    </row>
    <row r="76" spans="1:7" ht="15.75">
      <c r="A76" s="645"/>
      <c r="B76" s="20"/>
      <c r="C76" s="246"/>
      <c r="D76" s="246"/>
      <c r="E76" s="641"/>
      <c r="F76" s="79"/>
      <c r="G76" s="19"/>
    </row>
    <row r="77" spans="1:7">
      <c r="A77" s="623"/>
      <c r="B77" s="240"/>
      <c r="C77" s="240"/>
      <c r="D77" s="240"/>
      <c r="E77" s="242"/>
      <c r="F77" s="242"/>
      <c r="G77" s="624"/>
    </row>
    <row r="78" spans="1:7" ht="15.75">
      <c r="A78" s="640" t="s">
        <v>367</v>
      </c>
      <c r="B78" s="629" t="s">
        <v>64</v>
      </c>
      <c r="C78" s="246"/>
      <c r="D78" s="246"/>
      <c r="E78" s="641"/>
      <c r="F78" s="79"/>
      <c r="G78" s="19"/>
    </row>
    <row r="79" spans="1:7" ht="15.75">
      <c r="A79" s="645"/>
      <c r="B79" s="20"/>
      <c r="C79" s="246"/>
      <c r="D79" s="246"/>
      <c r="E79" s="641"/>
      <c r="F79" s="79"/>
      <c r="G79" s="19"/>
    </row>
    <row r="80" spans="1:7" ht="15.75">
      <c r="A80" s="645" t="s">
        <v>368</v>
      </c>
      <c r="B80" s="20"/>
      <c r="C80" s="246"/>
      <c r="D80" s="246"/>
      <c r="E80" s="80"/>
      <c r="F80" s="80">
        <f>0.13*(E80)</f>
        <v>0</v>
      </c>
      <c r="G80" s="75">
        <f>E80+F80</f>
        <v>0</v>
      </c>
    </row>
    <row r="81" spans="1:7" ht="15.75">
      <c r="A81" s="645" t="s">
        <v>369</v>
      </c>
      <c r="B81" s="20"/>
      <c r="C81" s="246"/>
      <c r="D81" s="246"/>
      <c r="E81" s="641"/>
      <c r="F81" s="79"/>
      <c r="G81" s="19"/>
    </row>
    <row r="82" spans="1:7" ht="15.75">
      <c r="A82" s="645"/>
      <c r="B82" s="20"/>
      <c r="C82" s="246"/>
      <c r="D82" s="246"/>
      <c r="E82" s="641"/>
      <c r="F82" s="79"/>
      <c r="G82" s="19"/>
    </row>
    <row r="83" spans="1:7" ht="15.75">
      <c r="A83" s="645" t="s">
        <v>370</v>
      </c>
      <c r="B83" s="20"/>
      <c r="C83" s="246"/>
      <c r="D83" s="246"/>
      <c r="E83" s="80"/>
      <c r="F83" s="80">
        <f>0.13*(E83)</f>
        <v>0</v>
      </c>
      <c r="G83" s="75">
        <f>E83+F83</f>
        <v>0</v>
      </c>
    </row>
    <row r="84" spans="1:7" ht="15.75">
      <c r="A84" s="645" t="s">
        <v>369</v>
      </c>
      <c r="B84" s="20"/>
      <c r="C84" s="246"/>
      <c r="D84" s="246"/>
      <c r="E84" s="641"/>
      <c r="F84" s="79"/>
      <c r="G84" s="19"/>
    </row>
    <row r="85" spans="1:7" ht="15.75">
      <c r="A85" s="646"/>
      <c r="B85" s="20"/>
      <c r="C85" s="246"/>
      <c r="D85" s="246"/>
      <c r="E85" s="641"/>
      <c r="F85" s="79"/>
      <c r="G85" s="19"/>
    </row>
    <row r="86" spans="1:7" ht="15.75" customHeight="1" thickBot="1">
      <c r="A86" s="56" t="str">
        <f>'100 Series - RL'!A63</f>
        <v>SERVICE :  Hourly rate for repairs and authorized service outside of contractual obligations is =  $  /Hr.</v>
      </c>
      <c r="B86" s="86"/>
      <c r="C86" s="86"/>
      <c r="D86" s="86"/>
      <c r="E86" s="130"/>
      <c r="F86" s="104">
        <f>0.13*(E86)</f>
        <v>0</v>
      </c>
      <c r="G86" s="105">
        <f>E86+F86</f>
        <v>0</v>
      </c>
    </row>
    <row r="87" spans="1:7" ht="12" customHeight="1" thickTop="1">
      <c r="A87" s="647" t="s">
        <v>12</v>
      </c>
      <c r="B87" s="247" t="s">
        <v>2</v>
      </c>
      <c r="C87" s="247"/>
      <c r="D87" s="247"/>
      <c r="E87" s="247" t="s">
        <v>2</v>
      </c>
      <c r="F87" s="247" t="s">
        <v>2</v>
      </c>
      <c r="G87" s="648" t="s">
        <v>2</v>
      </c>
    </row>
    <row r="88" spans="1:7">
      <c r="A88" s="248"/>
      <c r="B88" s="92" t="s">
        <v>20</v>
      </c>
      <c r="C88" s="139"/>
      <c r="D88" s="139"/>
      <c r="E88" s="139"/>
      <c r="F88" s="139"/>
      <c r="G88" s="249"/>
    </row>
    <row r="89" spans="1:7" ht="12" customHeight="1">
      <c r="A89" s="248"/>
      <c r="B89" s="139"/>
      <c r="C89" s="139"/>
      <c r="D89" s="139"/>
      <c r="E89" s="139"/>
      <c r="F89" s="139"/>
      <c r="G89" s="249"/>
    </row>
    <row r="90" spans="1:7">
      <c r="A90" s="250" t="s">
        <v>29</v>
      </c>
      <c r="B90" s="139"/>
      <c r="C90" s="139"/>
      <c r="D90" s="92"/>
      <c r="E90" s="92"/>
      <c r="F90" s="92"/>
      <c r="G90" s="249"/>
    </row>
    <row r="91" spans="1:7">
      <c r="A91" s="250" t="s">
        <v>30</v>
      </c>
      <c r="B91" s="139"/>
      <c r="C91" s="139"/>
      <c r="D91" s="139"/>
      <c r="E91" s="139"/>
      <c r="F91" s="139"/>
      <c r="G91" s="249"/>
    </row>
    <row r="92" spans="1:7">
      <c r="A92" s="250" t="s">
        <v>31</v>
      </c>
      <c r="B92" s="251"/>
      <c r="C92" s="140"/>
      <c r="D92" s="140"/>
      <c r="E92" s="139"/>
      <c r="F92" s="139"/>
      <c r="G92" s="249"/>
    </row>
    <row r="93" spans="1:7">
      <c r="A93" s="252" t="s">
        <v>32</v>
      </c>
      <c r="B93" s="139"/>
      <c r="C93" s="139"/>
      <c r="D93" s="139"/>
      <c r="E93" s="139"/>
      <c r="F93" s="139"/>
      <c r="G93" s="253"/>
    </row>
    <row r="94" spans="1:7">
      <c r="A94" s="252" t="s">
        <v>33</v>
      </c>
      <c r="B94" s="139"/>
      <c r="C94" s="139"/>
      <c r="D94" s="140"/>
      <c r="E94" s="140"/>
      <c r="F94" s="140"/>
      <c r="G94" s="249"/>
    </row>
    <row r="95" spans="1:7">
      <c r="A95" s="250" t="s">
        <v>34</v>
      </c>
      <c r="B95" s="139"/>
      <c r="C95" s="139"/>
      <c r="D95" s="139"/>
      <c r="E95" s="139"/>
      <c r="F95" s="139"/>
      <c r="G95" s="249"/>
    </row>
    <row r="96" spans="1:7">
      <c r="A96" s="250" t="s">
        <v>35</v>
      </c>
      <c r="B96" s="139"/>
      <c r="C96" s="139"/>
      <c r="D96" s="139"/>
      <c r="E96" s="412" t="s">
        <v>429</v>
      </c>
      <c r="F96" s="139"/>
      <c r="G96" s="649"/>
    </row>
    <row r="97" spans="1:16">
      <c r="A97" s="250" t="s">
        <v>36</v>
      </c>
      <c r="B97" s="139"/>
      <c r="C97" s="139"/>
      <c r="D97" s="139"/>
      <c r="E97" s="139"/>
      <c r="F97" s="139"/>
      <c r="G97" s="184"/>
    </row>
    <row r="98" spans="1:16">
      <c r="A98" s="252" t="s">
        <v>37</v>
      </c>
      <c r="B98" s="139"/>
      <c r="C98" s="139"/>
      <c r="D98" s="139"/>
      <c r="E98" s="139" t="s">
        <v>156</v>
      </c>
      <c r="F98" s="139"/>
      <c r="G98" s="649"/>
    </row>
    <row r="99" spans="1:16">
      <c r="A99" s="650"/>
      <c r="B99" s="139"/>
      <c r="C99" s="139"/>
      <c r="D99" s="139"/>
      <c r="E99" s="139"/>
      <c r="F99" s="139"/>
      <c r="G99" s="651"/>
    </row>
    <row r="100" spans="1:16" ht="18" customHeight="1" thickBot="1">
      <c r="A100" s="185" t="s">
        <v>49</v>
      </c>
      <c r="B100" s="187">
        <v>30</v>
      </c>
      <c r="C100" s="186" t="s">
        <v>13</v>
      </c>
      <c r="D100" s="186" t="s">
        <v>14</v>
      </c>
      <c r="E100" s="186"/>
      <c r="F100" s="188"/>
      <c r="G100" s="189"/>
      <c r="I100" s="146"/>
      <c r="J100" s="146"/>
      <c r="K100" s="222"/>
      <c r="L100" s="146"/>
      <c r="M100" s="146"/>
      <c r="N100" s="146"/>
      <c r="O100" s="141"/>
      <c r="P100" s="146"/>
    </row>
    <row r="101" spans="1:16" ht="15.75" thickTop="1"/>
  </sheetData>
  <mergeCells count="50">
    <mergeCell ref="B27:B28"/>
    <mergeCell ref="E27:E28"/>
    <mergeCell ref="F27:F28"/>
    <mergeCell ref="G27:G28"/>
    <mergeCell ref="B29:B30"/>
    <mergeCell ref="E29:E30"/>
    <mergeCell ref="F29:F30"/>
    <mergeCell ref="G29:G30"/>
    <mergeCell ref="A1:G1"/>
    <mergeCell ref="F3:G3"/>
    <mergeCell ref="B25:B26"/>
    <mergeCell ref="E25:E26"/>
    <mergeCell ref="F25:F26"/>
    <mergeCell ref="G25:G26"/>
    <mergeCell ref="E31:E32"/>
    <mergeCell ref="F31:F32"/>
    <mergeCell ref="G31:G32"/>
    <mergeCell ref="B33:B34"/>
    <mergeCell ref="E33:E34"/>
    <mergeCell ref="F33:F34"/>
    <mergeCell ref="G33:G34"/>
    <mergeCell ref="B31:B32"/>
    <mergeCell ref="B35:B36"/>
    <mergeCell ref="E35:E36"/>
    <mergeCell ref="F35:F36"/>
    <mergeCell ref="G35:G36"/>
    <mergeCell ref="B44:B45"/>
    <mergeCell ref="E44:E45"/>
    <mergeCell ref="F44:F45"/>
    <mergeCell ref="G44:G45"/>
    <mergeCell ref="B46:B47"/>
    <mergeCell ref="E46:E47"/>
    <mergeCell ref="F46:F47"/>
    <mergeCell ref="G46:G47"/>
    <mergeCell ref="B48:B49"/>
    <mergeCell ref="E48:E49"/>
    <mergeCell ref="F48:F49"/>
    <mergeCell ref="G48:G49"/>
    <mergeCell ref="B54:B55"/>
    <mergeCell ref="E54:E55"/>
    <mergeCell ref="F54:F55"/>
    <mergeCell ref="G54:G55"/>
    <mergeCell ref="B50:B51"/>
    <mergeCell ref="E50:E51"/>
    <mergeCell ref="F50:F51"/>
    <mergeCell ref="G50:G51"/>
    <mergeCell ref="B52:B53"/>
    <mergeCell ref="E52:E53"/>
    <mergeCell ref="F52:F53"/>
    <mergeCell ref="G52:G53"/>
  </mergeCells>
  <printOptions horizontalCentered="1"/>
  <pageMargins left="0" right="0" top="0" bottom="0" header="0.51181102362204722" footer="0.51181102362204722"/>
  <pageSetup paperSize="5" scale="92" fitToHeight="0" orientation="portrait" r:id="rId1"/>
  <headerFooter alignWithMargins="0">
    <oddFooter>&amp;RPage &amp;P of &amp;N</oddFooter>
  </headerFooter>
  <rowBreaks count="1" manualBreakCount="1">
    <brk id="6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100 Series - RL</vt:lpstr>
      <vt:lpstr>100 Series - DV2</vt:lpstr>
      <vt:lpstr>100 Series (OPT)</vt:lpstr>
      <vt:lpstr>800 Series</vt:lpstr>
      <vt:lpstr>800 Series (OPT)</vt:lpstr>
      <vt:lpstr>1000 Series</vt:lpstr>
      <vt:lpstr>1000 Series (OPT)</vt:lpstr>
      <vt:lpstr>5000 SERIES</vt:lpstr>
      <vt:lpstr>Extra Shower Doors</vt:lpstr>
      <vt:lpstr>Extras</vt:lpstr>
      <vt:lpstr>'100 Series - DV2'!Print_Area</vt:lpstr>
      <vt:lpstr>'100 Series - RL'!Print_Area</vt:lpstr>
      <vt:lpstr>'100 Series (OPT)'!Print_Area</vt:lpstr>
      <vt:lpstr>'1000 Series'!Print_Area</vt:lpstr>
      <vt:lpstr>'1000 Series (OPT)'!Print_Area</vt:lpstr>
      <vt:lpstr>'800 Series'!Print_Area</vt:lpstr>
      <vt:lpstr>'800 Series (OPT)'!Print_Area</vt:lpstr>
      <vt:lpstr>'Extra Shower Doors'!Print_Area</vt:lpstr>
      <vt:lpstr>Extras!Print_Area</vt:lpstr>
      <vt:lpstr>'Extra Shower Doors'!Print_Titles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2019-04-15T19:29:40Z</cp:lastPrinted>
  <dcterms:created xsi:type="dcterms:W3CDTF">1999-03-06T19:12:03Z</dcterms:created>
  <dcterms:modified xsi:type="dcterms:W3CDTF">2020-01-24T14:07:55Z</dcterms:modified>
</cp:coreProperties>
</file>