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19 Contracts\BST Bid Templates\"/>
    </mc:Choice>
  </mc:AlternateContent>
  <xr:revisionPtr revIDLastSave="0" documentId="13_ncr:1_{FB9DD43B-275A-4565-AAA7-3C65BC627E5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00" sheetId="13" r:id="rId1"/>
    <sheet name="800" sheetId="12" r:id="rId2"/>
    <sheet name="1000" sheetId="11" r:id="rId3"/>
    <sheet name="5000 Series" sheetId="10" r:id="rId4"/>
    <sheet name="Extras" sheetId="8" r:id="rId5"/>
  </sheets>
  <definedNames>
    <definedName name="_xlnm.Print_Area" localSheetId="0">'100'!$A$1:$I$60</definedName>
    <definedName name="_xlnm.Print_Area" localSheetId="2">'1000'!$A$1:$I$72</definedName>
    <definedName name="_xlnm.Print_Area" localSheetId="3">'5000 Series'!$A$1:$H$65</definedName>
    <definedName name="_xlnm.Print_Area" localSheetId="1">'800'!$A$1:$I$61</definedName>
    <definedName name="_xlnm.Print_Area" localSheetId="4">Extras!$A$1:$H$58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8" l="1"/>
  <c r="E40" i="10"/>
  <c r="D40" i="10"/>
  <c r="C40" i="10"/>
  <c r="F40" i="10" s="1"/>
  <c r="E38" i="10"/>
  <c r="D38" i="10"/>
  <c r="C38" i="10"/>
  <c r="F38" i="10" s="1"/>
  <c r="G2" i="10"/>
  <c r="G22" i="8" l="1"/>
  <c r="H22" i="8" s="1"/>
  <c r="G40" i="10"/>
  <c r="H40" i="10" s="1"/>
  <c r="H38" i="10"/>
  <c r="G38" i="10"/>
  <c r="H2" i="8"/>
  <c r="C49" i="11"/>
  <c r="G49" i="11" s="1"/>
  <c r="E49" i="11" s="1"/>
  <c r="C51" i="11"/>
  <c r="G51" i="11" s="1"/>
  <c r="C46" i="11"/>
  <c r="G46" i="11" s="1"/>
  <c r="C43" i="11"/>
  <c r="G43" i="11"/>
  <c r="H43" i="11" s="1"/>
  <c r="I43" i="11" s="1"/>
  <c r="C37" i="11"/>
  <c r="G37" i="11" s="1"/>
  <c r="C34" i="11"/>
  <c r="G34" i="11" s="1"/>
  <c r="H34" i="11" s="1"/>
  <c r="D34" i="11"/>
  <c r="C28" i="11"/>
  <c r="G28" i="11" s="1"/>
  <c r="F28" i="11" s="1"/>
  <c r="C26" i="11"/>
  <c r="G26" i="11" s="1"/>
  <c r="C20" i="11"/>
  <c r="G20" i="11" s="1"/>
  <c r="G10" i="11"/>
  <c r="G10" i="12"/>
  <c r="I5" i="11"/>
  <c r="I5" i="12"/>
  <c r="I3" i="12"/>
  <c r="I3" i="11"/>
  <c r="B60" i="11"/>
  <c r="C50" i="11"/>
  <c r="G50" i="11" s="1"/>
  <c r="E50" i="11" s="1"/>
  <c r="B46" i="12"/>
  <c r="G9" i="8"/>
  <c r="C35" i="12"/>
  <c r="G35" i="12" s="1"/>
  <c r="C22" i="13"/>
  <c r="G22" i="13" s="1"/>
  <c r="H22" i="13" s="1"/>
  <c r="C48" i="11"/>
  <c r="G48" i="11" s="1"/>
  <c r="H48" i="11" s="1"/>
  <c r="C25" i="11"/>
  <c r="G25" i="11" s="1"/>
  <c r="H25" i="11" s="1"/>
  <c r="C27" i="11"/>
  <c r="G27" i="11" s="1"/>
  <c r="C33" i="11"/>
  <c r="G33" i="11" s="1"/>
  <c r="E33" i="11" s="1"/>
  <c r="C30" i="11"/>
  <c r="G30" i="11" s="1"/>
  <c r="D30" i="11" s="1"/>
  <c r="C22" i="11"/>
  <c r="G22" i="11" s="1"/>
  <c r="C45" i="11"/>
  <c r="G45" i="11" s="1"/>
  <c r="E45" i="11" s="1"/>
  <c r="C19" i="11"/>
  <c r="G19" i="11" s="1"/>
  <c r="F19" i="11" s="1"/>
  <c r="C42" i="11"/>
  <c r="G42" i="11"/>
  <c r="H42" i="11" s="1"/>
  <c r="C39" i="11"/>
  <c r="G39" i="11" s="1"/>
  <c r="C36" i="11"/>
  <c r="G36" i="11"/>
  <c r="F36" i="11" s="1"/>
  <c r="E36" i="10"/>
  <c r="D36" i="10"/>
  <c r="C36" i="10"/>
  <c r="E34" i="10"/>
  <c r="D34" i="10"/>
  <c r="C34" i="10"/>
  <c r="E32" i="10"/>
  <c r="D32" i="10"/>
  <c r="C32" i="10"/>
  <c r="E30" i="10"/>
  <c r="D30" i="10"/>
  <c r="C30" i="10"/>
  <c r="E28" i="10"/>
  <c r="D28" i="10"/>
  <c r="C28" i="10"/>
  <c r="E26" i="10"/>
  <c r="D26" i="10"/>
  <c r="C26" i="10"/>
  <c r="E24" i="10"/>
  <c r="D24" i="10"/>
  <c r="C24" i="10"/>
  <c r="E22" i="10"/>
  <c r="D22" i="10"/>
  <c r="C22" i="10"/>
  <c r="E20" i="10"/>
  <c r="D20" i="10"/>
  <c r="C20" i="10"/>
  <c r="E18" i="10"/>
  <c r="D18" i="10"/>
  <c r="C18" i="10"/>
  <c r="B7" i="8"/>
  <c r="B6" i="8"/>
  <c r="F42" i="8"/>
  <c r="G42" i="8" s="1"/>
  <c r="F40" i="8"/>
  <c r="G40" i="8" s="1"/>
  <c r="F38" i="8"/>
  <c r="G38" i="8" s="1"/>
  <c r="F36" i="8"/>
  <c r="G36" i="8" s="1"/>
  <c r="H36" i="8" s="1"/>
  <c r="F34" i="8"/>
  <c r="G34" i="8"/>
  <c r="H34" i="8" s="1"/>
  <c r="F32" i="8"/>
  <c r="G32" i="8" s="1"/>
  <c r="F30" i="8"/>
  <c r="G30" i="8" s="1"/>
  <c r="H30" i="8" s="1"/>
  <c r="F28" i="8"/>
  <c r="F26" i="8"/>
  <c r="G26" i="8" s="1"/>
  <c r="F24" i="8"/>
  <c r="G24" i="8" s="1"/>
  <c r="H24" i="8"/>
  <c r="F20" i="8"/>
  <c r="G20" i="8" s="1"/>
  <c r="H20" i="8" s="1"/>
  <c r="F18" i="8"/>
  <c r="G18" i="8" s="1"/>
  <c r="H26" i="8"/>
  <c r="F32" i="10" l="1"/>
  <c r="G32" i="10" s="1"/>
  <c r="F20" i="10"/>
  <c r="G20" i="10" s="1"/>
  <c r="F22" i="10"/>
  <c r="G22" i="10" s="1"/>
  <c r="H22" i="10" s="1"/>
  <c r="F26" i="10"/>
  <c r="G26" i="10" s="1"/>
  <c r="H22" i="11"/>
  <c r="D22" i="11"/>
  <c r="F22" i="11"/>
  <c r="D25" i="11"/>
  <c r="H20" i="11"/>
  <c r="I20" i="11" s="1"/>
  <c r="E20" i="11"/>
  <c r="H39" i="11"/>
  <c r="I39" i="11" s="1"/>
  <c r="F39" i="11"/>
  <c r="D39" i="11"/>
  <c r="F24" i="10"/>
  <c r="F28" i="10"/>
  <c r="F36" i="10"/>
  <c r="G36" i="10" s="1"/>
  <c r="H32" i="8"/>
  <c r="H19" i="11"/>
  <c r="I19" i="11" s="1"/>
  <c r="C33" i="12"/>
  <c r="G33" i="12" s="1"/>
  <c r="C23" i="11"/>
  <c r="G23" i="11" s="1"/>
  <c r="H23" i="11" s="1"/>
  <c r="C40" i="11"/>
  <c r="G40" i="11" s="1"/>
  <c r="E40" i="11" s="1"/>
  <c r="C23" i="12"/>
  <c r="G23" i="12" s="1"/>
  <c r="E23" i="12" s="1"/>
  <c r="C31" i="11"/>
  <c r="G31" i="11" s="1"/>
  <c r="E43" i="11"/>
  <c r="F34" i="10"/>
  <c r="F33" i="11"/>
  <c r="I22" i="11"/>
  <c r="D19" i="11"/>
  <c r="H35" i="12"/>
  <c r="I35" i="12" s="1"/>
  <c r="D35" i="12"/>
  <c r="E35" i="12"/>
  <c r="F35" i="12"/>
  <c r="H36" i="11"/>
  <c r="I36" i="11" s="1"/>
  <c r="E36" i="11"/>
  <c r="D36" i="11"/>
  <c r="E42" i="11"/>
  <c r="D42" i="11"/>
  <c r="F42" i="11"/>
  <c r="I42" i="11"/>
  <c r="F45" i="11"/>
  <c r="H45" i="11"/>
  <c r="I45" i="11" s="1"/>
  <c r="D45" i="11"/>
  <c r="D48" i="11"/>
  <c r="F23" i="12"/>
  <c r="F26" i="11"/>
  <c r="H26" i="11"/>
  <c r="I26" i="11" s="1"/>
  <c r="D26" i="11"/>
  <c r="F37" i="11"/>
  <c r="H37" i="11"/>
  <c r="I37" i="11" s="1"/>
  <c r="D37" i="11"/>
  <c r="H32" i="10"/>
  <c r="H26" i="10"/>
  <c r="H18" i="8"/>
  <c r="F18" i="10"/>
  <c r="D33" i="11"/>
  <c r="F25" i="11"/>
  <c r="E25" i="11"/>
  <c r="I25" i="11"/>
  <c r="I33" i="11"/>
  <c r="H33" i="11"/>
  <c r="F48" i="11"/>
  <c r="E48" i="11"/>
  <c r="I48" i="11"/>
  <c r="E22" i="13"/>
  <c r="D22" i="13"/>
  <c r="I22" i="13"/>
  <c r="H33" i="12"/>
  <c r="I33" i="12" s="1"/>
  <c r="F33" i="12"/>
  <c r="E23" i="11"/>
  <c r="I23" i="11"/>
  <c r="F34" i="11"/>
  <c r="E34" i="11"/>
  <c r="I34" i="11"/>
  <c r="H40" i="11"/>
  <c r="D40" i="11"/>
  <c r="I40" i="11"/>
  <c r="F40" i="11"/>
  <c r="F46" i="11"/>
  <c r="E46" i="11"/>
  <c r="H46" i="11"/>
  <c r="I46" i="11" s="1"/>
  <c r="D46" i="11"/>
  <c r="H51" i="11"/>
  <c r="I51" i="11" s="1"/>
  <c r="D51" i="11"/>
  <c r="F51" i="11"/>
  <c r="E51" i="11"/>
  <c r="G28" i="8"/>
  <c r="H28" i="8" s="1"/>
  <c r="H38" i="8"/>
  <c r="F30" i="10"/>
  <c r="H27" i="11"/>
  <c r="I27" i="11" s="1"/>
  <c r="F27" i="11"/>
  <c r="D27" i="11"/>
  <c r="E27" i="11"/>
  <c r="F22" i="13"/>
  <c r="C28" i="13"/>
  <c r="G28" i="13" s="1"/>
  <c r="C20" i="13"/>
  <c r="G20" i="13" s="1"/>
  <c r="C24" i="13"/>
  <c r="G24" i="13" s="1"/>
  <c r="C26" i="13"/>
  <c r="G26" i="13" s="1"/>
  <c r="C30" i="13"/>
  <c r="G30" i="13" s="1"/>
  <c r="C32" i="13"/>
  <c r="G32" i="13" s="1"/>
  <c r="C19" i="12"/>
  <c r="G19" i="12" s="1"/>
  <c r="C27" i="12"/>
  <c r="G27" i="12" s="1"/>
  <c r="C21" i="12"/>
  <c r="G21" i="12" s="1"/>
  <c r="C31" i="12"/>
  <c r="G31" i="12" s="1"/>
  <c r="C25" i="12"/>
  <c r="G25" i="12" s="1"/>
  <c r="C29" i="12"/>
  <c r="G29" i="12" s="1"/>
  <c r="F50" i="11"/>
  <c r="H50" i="11"/>
  <c r="I50" i="11" s="1"/>
  <c r="D50" i="11"/>
  <c r="E26" i="11"/>
  <c r="H28" i="11"/>
  <c r="D28" i="11"/>
  <c r="I28" i="11"/>
  <c r="E28" i="11"/>
  <c r="E37" i="11"/>
  <c r="H42" i="8"/>
  <c r="H40" i="8"/>
  <c r="E19" i="11"/>
  <c r="E39" i="11"/>
  <c r="E22" i="11"/>
  <c r="E30" i="11"/>
  <c r="H30" i="11"/>
  <c r="I30" i="11" s="1"/>
  <c r="F20" i="11"/>
  <c r="F43" i="11"/>
  <c r="D49" i="11"/>
  <c r="H49" i="11"/>
  <c r="I49" i="11" s="1"/>
  <c r="F30" i="11"/>
  <c r="D20" i="11"/>
  <c r="D43" i="11"/>
  <c r="F49" i="11"/>
  <c r="H20" i="10" l="1"/>
  <c r="H36" i="10"/>
  <c r="H23" i="12"/>
  <c r="I23" i="12" s="1"/>
  <c r="H31" i="11"/>
  <c r="I31" i="11" s="1"/>
  <c r="E31" i="11"/>
  <c r="F23" i="11"/>
  <c r="F31" i="11"/>
  <c r="G28" i="10"/>
  <c r="H28" i="10"/>
  <c r="D23" i="11"/>
  <c r="G34" i="10"/>
  <c r="H34" i="10" s="1"/>
  <c r="E33" i="12"/>
  <c r="D33" i="12"/>
  <c r="G24" i="10"/>
  <c r="H24" i="10" s="1"/>
  <c r="D31" i="11"/>
  <c r="D23" i="12"/>
  <c r="E25" i="12"/>
  <c r="F25" i="12"/>
  <c r="D25" i="12"/>
  <c r="H25" i="12"/>
  <c r="I25" i="12" s="1"/>
  <c r="H19" i="12"/>
  <c r="I19" i="12" s="1"/>
  <c r="E19" i="12"/>
  <c r="D19" i="12"/>
  <c r="F19" i="12"/>
  <c r="D24" i="13"/>
  <c r="H24" i="13"/>
  <c r="I24" i="13" s="1"/>
  <c r="E24" i="13"/>
  <c r="F24" i="13"/>
  <c r="E31" i="12"/>
  <c r="H31" i="12"/>
  <c r="I31" i="12" s="1"/>
  <c r="D31" i="12"/>
  <c r="F31" i="12"/>
  <c r="E32" i="13"/>
  <c r="H32" i="13"/>
  <c r="I32" i="13" s="1"/>
  <c r="F32" i="13"/>
  <c r="D32" i="13"/>
  <c r="F20" i="13"/>
  <c r="H20" i="13"/>
  <c r="I20" i="13" s="1"/>
  <c r="D20" i="13"/>
  <c r="E20" i="13"/>
  <c r="G30" i="10"/>
  <c r="H30" i="10" s="1"/>
  <c r="E21" i="12"/>
  <c r="D21" i="12"/>
  <c r="F21" i="12"/>
  <c r="H21" i="12"/>
  <c r="I21" i="12" s="1"/>
  <c r="D30" i="13"/>
  <c r="H30" i="13"/>
  <c r="I30" i="13" s="1"/>
  <c r="E30" i="13"/>
  <c r="F30" i="13"/>
  <c r="H28" i="13"/>
  <c r="I28" i="13" s="1"/>
  <c r="E28" i="13"/>
  <c r="D28" i="13"/>
  <c r="F28" i="13"/>
  <c r="F29" i="12"/>
  <c r="H29" i="12"/>
  <c r="I29" i="12" s="1"/>
  <c r="E29" i="12"/>
  <c r="D29" i="12"/>
  <c r="D27" i="12"/>
  <c r="F27" i="12"/>
  <c r="H27" i="12"/>
  <c r="I27" i="12" s="1"/>
  <c r="E27" i="12"/>
  <c r="H26" i="13"/>
  <c r="I26" i="13" s="1"/>
  <c r="F26" i="13"/>
  <c r="D26" i="13"/>
  <c r="E26" i="13"/>
  <c r="G18" i="10"/>
  <c r="H18" i="10" s="1"/>
</calcChain>
</file>

<file path=xl/sharedStrings.xml><?xml version="1.0" encoding="utf-8"?>
<sst xmlns="http://schemas.openxmlformats.org/spreadsheetml/2006/main" count="366" uniqueCount="127">
  <si>
    <t xml:space="preserve">            SCHEDULE "C"</t>
  </si>
  <si>
    <t>DATE :</t>
  </si>
  <si>
    <t xml:space="preserve">        PROJECT :</t>
  </si>
  <si>
    <t xml:space="preserve"> </t>
  </si>
  <si>
    <t xml:space="preserve">            SERIES :</t>
  </si>
  <si>
    <t>CONTRACT # :</t>
  </si>
  <si>
    <t xml:space="preserve">            TRADE</t>
  </si>
  <si>
    <t>CONTRACTOR :</t>
  </si>
  <si>
    <t>CONTRACT PERIOD :</t>
  </si>
  <si>
    <t xml:space="preserve">  Work Schedule # :</t>
  </si>
  <si>
    <t>UNIT COST</t>
  </si>
  <si>
    <t>TOTAL</t>
  </si>
  <si>
    <t>STAGE</t>
  </si>
  <si>
    <t>CODE</t>
  </si>
  <si>
    <t>%</t>
  </si>
  <si>
    <t>MODELS</t>
  </si>
  <si>
    <t>SERVICE :</t>
  </si>
  <si>
    <t xml:space="preserve">           TERMS OF PAYMENT</t>
  </si>
  <si>
    <t>30</t>
  </si>
  <si>
    <t xml:space="preserve">  DAYS</t>
  </si>
  <si>
    <t xml:space="preserve">      CONTRACTOR  PER :</t>
  </si>
  <si>
    <t>A</t>
  </si>
  <si>
    <t>B</t>
  </si>
  <si>
    <t>A  +  B</t>
  </si>
  <si>
    <t xml:space="preserve">           A - 16</t>
  </si>
  <si>
    <t>Square</t>
  </si>
  <si>
    <t>Footage</t>
  </si>
  <si>
    <t xml:space="preserve">  NOTE :   ALL INVOICES MUST INCLUDE THE FOLLOWING ITEMS</t>
  </si>
  <si>
    <t>NOTE:</t>
  </si>
  <si>
    <t>2.)  All additional extras form part of this Contract Shedule C</t>
  </si>
  <si>
    <t xml:space="preserve">               See separate  extra's sheet</t>
  </si>
  <si>
    <t>HST</t>
  </si>
  <si>
    <r>
      <t>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</si>
  <si>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>B -    Codes for your operations as per Schedule "C"</t>
  </si>
  <si>
    <t>C -    Invoices which have more than one Contract No.  will not be accepted</t>
  </si>
  <si>
    <t>E -    All invoices, extras, repairs or other must be accompanied by a completion slip, change order or work order from</t>
  </si>
  <si>
    <t xml:space="preserve">         a Valecraft Superintendent and a Purchase Order if applicable.</t>
  </si>
  <si>
    <t>F -    Code 680 is for Extras</t>
  </si>
  <si>
    <t>G -   Invoices received without ALL proper documentation will be returned.</t>
  </si>
  <si>
    <t xml:space="preserve">                                INTERIOR COST PER SQUARE FOOT =</t>
  </si>
  <si>
    <t xml:space="preserve">D -  A Purchase Order # must be obtained for all work performed which is not included in this contract such </t>
  </si>
  <si>
    <t xml:space="preserve">       as extras, repairs and service. This work must be submitted  on a separate invoice for each Purchase Order #.    </t>
  </si>
  <si>
    <t>EXTRA</t>
  </si>
  <si>
    <t xml:space="preserve">Paint Quarter Round </t>
  </si>
  <si>
    <t>Per Room</t>
  </si>
  <si>
    <t>House</t>
  </si>
  <si>
    <t>Paint Flat Ceilings( Entire House)</t>
  </si>
  <si>
    <t>Paint Basement Floor (Per House)</t>
  </si>
  <si>
    <t>Paint French Doors</t>
  </si>
  <si>
    <t>Door</t>
  </si>
  <si>
    <t>Prime &amp;</t>
  </si>
  <si>
    <t>First Coat</t>
  </si>
  <si>
    <t xml:space="preserve">Second </t>
  </si>
  <si>
    <t>Coat</t>
  </si>
  <si>
    <t>Exterior</t>
  </si>
  <si>
    <t>Complete</t>
  </si>
  <si>
    <t>1.)  Square footage includes finished basement area.</t>
  </si>
  <si>
    <t>Extra</t>
  </si>
  <si>
    <t>Pricing</t>
  </si>
  <si>
    <t xml:space="preserve">Contractor Initials: </t>
  </si>
  <si>
    <t>SCHEDULE "C"</t>
  </si>
  <si>
    <t>PROJECT :</t>
  </si>
  <si>
    <t>SERIES :</t>
  </si>
  <si>
    <t>Extras</t>
  </si>
  <si>
    <t>Work Schedule # :</t>
  </si>
  <si>
    <t xml:space="preserve">  A - 16</t>
  </si>
  <si>
    <t>Paint Flat Ceilings (Price per floor)</t>
  </si>
  <si>
    <t>Floor</t>
  </si>
  <si>
    <t>Garage Floor</t>
  </si>
  <si>
    <t>Upgrade To Finished Basement</t>
  </si>
  <si>
    <t>sqft</t>
  </si>
  <si>
    <t>Crown Moldings</t>
  </si>
  <si>
    <t>Each</t>
  </si>
  <si>
    <t xml:space="preserve">Paint Man Door </t>
  </si>
  <si>
    <t>Additional Color in non-deep base</t>
  </si>
  <si>
    <t>Per Colour</t>
  </si>
  <si>
    <t>** PO REQUIRED **</t>
  </si>
  <si>
    <t>EXTERIOR</t>
  </si>
  <si>
    <t xml:space="preserve">Price / </t>
  </si>
  <si>
    <t>COMPLETE</t>
  </si>
  <si>
    <t>SQ FT</t>
  </si>
  <si>
    <t xml:space="preserve">EXTERIOR PAINTING TO BE COMPLETED AT TIME OF FINAL COAT. </t>
  </si>
  <si>
    <t>(EXCEPTIONS WILL BE MADE FROM NOV. 15TH TO MAR. 15th, WHERE FINAL COAT CAN BE BILLED)</t>
  </si>
  <si>
    <t xml:space="preserve">                                INTERIOR COST PER SQUARE FOOT = </t>
  </si>
  <si>
    <t>1.)   All exterior railing is included in above prices.</t>
  </si>
  <si>
    <t>2)    Contract amounts include 1 to 4 non deep base colours.</t>
  </si>
  <si>
    <t>3.)  All additional extras form part of this Contract Shedule C</t>
  </si>
  <si>
    <t xml:space="preserve">         see separate sheet</t>
  </si>
  <si>
    <t xml:space="preserve">SCHEDULE "C"  </t>
  </si>
  <si>
    <t xml:space="preserve">800  Series </t>
  </si>
  <si>
    <t>(EXCEPTIONS WILL BE MADE FROM NOV. 15TH TO MAR. 15th, WHERE FINAL COAT ONLY CAN BE BILLED)</t>
  </si>
  <si>
    <t xml:space="preserve">                                    EXTERIOR COST = 15 %</t>
  </si>
  <si>
    <t xml:space="preserve">D -    A Purchase Order # must be obtained for all work performed which is not included in this contract such </t>
  </si>
  <si>
    <t xml:space="preserve">         as extras, repairs and service. This work must be submitted  on a separate invoice for each Purchase Order #.    </t>
  </si>
  <si>
    <t xml:space="preserve">100 SERIES </t>
  </si>
  <si>
    <t xml:space="preserve">                                    EXTERIOR COST = 15%</t>
  </si>
  <si>
    <t>825 - 3 BED</t>
  </si>
  <si>
    <t>826 - 4 BED</t>
  </si>
  <si>
    <t>1086 A</t>
  </si>
  <si>
    <t>1086 B &amp; C</t>
  </si>
  <si>
    <t xml:space="preserve">1000  Series </t>
  </si>
  <si>
    <t>1010 W/O</t>
  </si>
  <si>
    <t>1016 LOFT</t>
  </si>
  <si>
    <t>1016 W/O</t>
  </si>
  <si>
    <t xml:space="preserve">1016 LOFT W/O </t>
  </si>
  <si>
    <t>1020 W/O</t>
  </si>
  <si>
    <t>1026 W/O</t>
  </si>
  <si>
    <t>1030 W/O</t>
  </si>
  <si>
    <t>1035 W/O</t>
  </si>
  <si>
    <t xml:space="preserve">1086 A W/O </t>
  </si>
  <si>
    <t xml:space="preserve">1086 B &amp; C W/O </t>
  </si>
  <si>
    <t xml:space="preserve">Rathwell Landing </t>
  </si>
  <si>
    <t>F18  - 056</t>
  </si>
  <si>
    <t>Deep, Neutral or Ultra Deep Colors</t>
  </si>
  <si>
    <t>Paint Exterior Column</t>
  </si>
  <si>
    <t>1015 W/O</t>
  </si>
  <si>
    <t>1046 W/O</t>
  </si>
  <si>
    <t>1050 W/O</t>
  </si>
  <si>
    <t>Spanish Knockdown on Wall</t>
  </si>
  <si>
    <t>Wall</t>
  </si>
  <si>
    <t>April 1, 2020 to March 31, 2021</t>
  </si>
  <si>
    <t xml:space="preserve">     Hourly Rate for repairs and authorized service outside of contractual obligations is  =   $  / Hr.</t>
  </si>
  <si>
    <t xml:space="preserve">Builder Initials: </t>
  </si>
  <si>
    <t>DEERFIELD VILLAGE 2</t>
  </si>
  <si>
    <t xml:space="preserve">5000 Series Lofts </t>
  </si>
  <si>
    <t>F18 - 042</t>
  </si>
  <si>
    <t xml:space="preserve">     Hourly Rate for repairs and authorized service outside of contractual obligations is  =  $  / Hr.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</si>
</sst>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0.00_)"/>
    <numFmt numFmtId="165" formatCode="mmmm\ d\,\ yyyy"/>
    <numFmt numFmtId="166" formatCode="&quot;$&quot;#,##0.00"/>
    <numFmt numFmtId="167" formatCode="[$-409]mmmm\ d\,\ yyyy;@"/>
  </numFmts>
  <fonts count="46">
    <font>
      <sz val="12"/>
      <name val="Arial"/>
    </font>
    <font>
      <b/>
      <i/>
      <sz val="12"/>
      <name val="Arial"/>
      <family val="2"/>
    </font>
    <font>
      <sz val="10"/>
      <name val="P-CHNCRY"/>
    </font>
    <font>
      <b/>
      <sz val="10"/>
      <name val="P-CHNCRY"/>
    </font>
    <font>
      <i/>
      <sz val="10"/>
      <name val="P-CHNCRY"/>
    </font>
    <font>
      <sz val="10"/>
      <name val="Times New Roman"/>
      <family val="1"/>
    </font>
    <font>
      <b/>
      <i/>
      <sz val="10"/>
      <name val="P-AVGARD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P-AVGARD"/>
    </font>
    <font>
      <b/>
      <u/>
      <sz val="12"/>
      <name val="Times New Roman"/>
      <family val="1"/>
    </font>
    <font>
      <b/>
      <sz val="10"/>
      <name val="P-AVGARD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6"/>
      <name val="Arial"/>
      <family val="2"/>
    </font>
    <font>
      <b/>
      <sz val="12"/>
      <name val="P-CHNCRY"/>
    </font>
    <font>
      <sz val="12"/>
      <name val="P-AVGARD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u/>
      <sz val="10"/>
      <name val="P-CHNCRY"/>
    </font>
    <font>
      <sz val="10"/>
      <name val="Arial"/>
      <family val="2"/>
    </font>
    <font>
      <sz val="12"/>
      <name val="Arial"/>
      <family val="2"/>
    </font>
    <font>
      <b/>
      <sz val="14"/>
      <name val="P-CHNCRY"/>
    </font>
    <font>
      <u/>
      <sz val="10"/>
      <name val="P-CHNCRY"/>
    </font>
    <font>
      <b/>
      <i/>
      <u val="double"/>
      <sz val="16"/>
      <name val="Arial"/>
      <family val="2"/>
    </font>
    <font>
      <b/>
      <i/>
      <u/>
      <sz val="10"/>
      <name val="Times New Roman"/>
      <family val="1"/>
    </font>
    <font>
      <b/>
      <sz val="12"/>
      <name val="P-AVGARD"/>
    </font>
    <font>
      <sz val="12"/>
      <color indexed="8"/>
      <name val="Arial"/>
      <family val="2"/>
    </font>
    <font>
      <sz val="12"/>
      <color indexed="10"/>
      <name val="Arial"/>
      <family val="2"/>
    </font>
    <font>
      <sz val="12"/>
      <color indexed="10"/>
      <name val="P-AVGARD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P-AVGARD"/>
    </font>
    <font>
      <sz val="10"/>
      <color indexed="10"/>
      <name val="Times New Roman"/>
      <family val="1"/>
    </font>
    <font>
      <b/>
      <sz val="11"/>
      <name val="P-AVGARD"/>
    </font>
    <font>
      <b/>
      <sz val="11"/>
      <name val="Times New Roman"/>
      <family val="1"/>
    </font>
    <font>
      <sz val="11"/>
      <name val="P-AVGARD"/>
    </font>
    <font>
      <sz val="11"/>
      <name val="Times New Roman"/>
      <family val="1"/>
    </font>
    <font>
      <sz val="11"/>
      <color indexed="10"/>
      <name val="P-AVGARD"/>
    </font>
    <font>
      <sz val="11"/>
      <color indexed="10"/>
      <name val="Times New Roman"/>
      <family val="1"/>
    </font>
    <font>
      <b/>
      <sz val="11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5" fillId="0" borderId="0"/>
  </cellStyleXfs>
  <cellXfs count="399">
    <xf numFmtId="0" fontId="0" fillId="0" borderId="0" xfId="0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1" fillId="0" borderId="5" xfId="0" applyFont="1" applyBorder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2" fillId="0" borderId="4" xfId="0" applyFont="1" applyBorder="1" applyProtection="1"/>
    <xf numFmtId="0" fontId="3" fillId="0" borderId="6" xfId="0" applyFont="1" applyBorder="1" applyProtection="1"/>
    <xf numFmtId="0" fontId="6" fillId="0" borderId="9" xfId="0" applyFont="1" applyBorder="1" applyProtection="1"/>
    <xf numFmtId="0" fontId="6" fillId="0" borderId="10" xfId="0" applyFont="1" applyBorder="1" applyProtection="1"/>
    <xf numFmtId="0" fontId="5" fillId="2" borderId="11" xfId="0" applyFont="1" applyFill="1" applyBorder="1" applyProtection="1"/>
    <xf numFmtId="0" fontId="5" fillId="2" borderId="12" xfId="0" applyFont="1" applyFill="1" applyBorder="1" applyProtection="1"/>
    <xf numFmtId="0" fontId="9" fillId="0" borderId="13" xfId="0" applyFont="1" applyBorder="1" applyProtection="1"/>
    <xf numFmtId="164" fontId="5" fillId="0" borderId="14" xfId="0" applyNumberFormat="1" applyFont="1" applyBorder="1" applyProtection="1"/>
    <xf numFmtId="164" fontId="5" fillId="0" borderId="9" xfId="0" applyNumberFormat="1" applyFont="1" applyBorder="1" applyProtection="1"/>
    <xf numFmtId="164" fontId="5" fillId="0" borderId="3" xfId="0" applyNumberFormat="1" applyFont="1" applyBorder="1" applyProtection="1"/>
    <xf numFmtId="0" fontId="8" fillId="0" borderId="15" xfId="0" applyFont="1" applyBorder="1" applyProtection="1"/>
    <xf numFmtId="0" fontId="5" fillId="0" borderId="5" xfId="0" applyFont="1" applyBorder="1" applyProtection="1"/>
    <xf numFmtId="0" fontId="5" fillId="0" borderId="8" xfId="0" applyFont="1" applyBorder="1" applyProtection="1"/>
    <xf numFmtId="0" fontId="5" fillId="0" borderId="4" xfId="0" applyFont="1" applyBorder="1" applyProtection="1"/>
    <xf numFmtId="0" fontId="7" fillId="0" borderId="4" xfId="0" applyFont="1" applyBorder="1" applyProtection="1"/>
    <xf numFmtId="0" fontId="0" fillId="0" borderId="16" xfId="0" applyBorder="1" applyProtection="1"/>
    <xf numFmtId="0" fontId="5" fillId="0" borderId="17" xfId="0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164" fontId="5" fillId="0" borderId="21" xfId="0" applyNumberFormat="1" applyFont="1" applyBorder="1" applyProtection="1"/>
    <xf numFmtId="0" fontId="5" fillId="0" borderId="18" xfId="0" applyFont="1" applyBorder="1" applyAlignment="1">
      <alignment horizontal="center"/>
    </xf>
    <xf numFmtId="0" fontId="6" fillId="0" borderId="21" xfId="0" applyFont="1" applyBorder="1" applyProtection="1"/>
    <xf numFmtId="0" fontId="6" fillId="0" borderId="22" xfId="0" applyFont="1" applyBorder="1" applyProtection="1"/>
    <xf numFmtId="0" fontId="5" fillId="2" borderId="23" xfId="0" applyFont="1" applyFill="1" applyBorder="1" applyProtection="1"/>
    <xf numFmtId="0" fontId="5" fillId="0" borderId="19" xfId="0" applyFont="1" applyBorder="1" applyAlignment="1">
      <alignment horizontal="center"/>
    </xf>
    <xf numFmtId="0" fontId="5" fillId="2" borderId="3" xfId="0" applyFont="1" applyFill="1" applyBorder="1" applyProtection="1"/>
    <xf numFmtId="164" fontId="5" fillId="0" borderId="25" xfId="0" applyNumberFormat="1" applyFont="1" applyBorder="1" applyProtection="1"/>
    <xf numFmtId="0" fontId="6" fillId="0" borderId="24" xfId="0" applyFont="1" applyBorder="1" applyProtection="1"/>
    <xf numFmtId="0" fontId="11" fillId="0" borderId="14" xfId="0" applyFont="1" applyBorder="1" applyAlignment="1" applyProtection="1">
      <alignment horizontal="center"/>
    </xf>
    <xf numFmtId="0" fontId="0" fillId="0" borderId="0" xfId="0" applyBorder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0" fillId="0" borderId="0" xfId="0" applyBorder="1"/>
    <xf numFmtId="0" fontId="3" fillId="0" borderId="0" xfId="0" applyFont="1" applyBorder="1" applyProtection="1"/>
    <xf numFmtId="0" fontId="4" fillId="0" borderId="0" xfId="0" applyFont="1" applyBorder="1" applyProtection="1"/>
    <xf numFmtId="0" fontId="5" fillId="0" borderId="27" xfId="0" applyFont="1" applyBorder="1" applyProtection="1"/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0" fontId="6" fillId="0" borderId="7" xfId="0" applyFont="1" applyBorder="1" applyProtection="1"/>
    <xf numFmtId="0" fontId="5" fillId="0" borderId="13" xfId="0" applyFont="1" applyBorder="1" applyProtection="1"/>
    <xf numFmtId="0" fontId="7" fillId="0" borderId="13" xfId="0" applyFont="1" applyBorder="1" applyAlignment="1" applyProtection="1">
      <alignment horizontal="center"/>
    </xf>
    <xf numFmtId="0" fontId="6" fillId="0" borderId="25" xfId="0" applyFont="1" applyBorder="1" applyProtection="1"/>
    <xf numFmtId="0" fontId="0" fillId="0" borderId="30" xfId="0" applyBorder="1" applyAlignment="1" applyProtection="1">
      <alignment horizontal="center"/>
    </xf>
    <xf numFmtId="0" fontId="5" fillId="0" borderId="0" xfId="0" applyFont="1" applyBorder="1" applyProtection="1"/>
    <xf numFmtId="0" fontId="7" fillId="0" borderId="0" xfId="0" applyFont="1" applyBorder="1" applyProtection="1"/>
    <xf numFmtId="0" fontId="9" fillId="0" borderId="31" xfId="0" applyFont="1" applyBorder="1" applyAlignment="1" applyProtection="1">
      <alignment horizontal="center"/>
    </xf>
    <xf numFmtId="0" fontId="9" fillId="0" borderId="31" xfId="0" applyFont="1" applyBorder="1" applyProtection="1"/>
    <xf numFmtId="164" fontId="5" fillId="0" borderId="32" xfId="0" applyNumberFormat="1" applyFont="1" applyBorder="1" applyProtection="1"/>
    <xf numFmtId="164" fontId="5" fillId="0" borderId="32" xfId="0" applyNumberFormat="1" applyFont="1" applyBorder="1" applyAlignment="1" applyProtection="1"/>
    <xf numFmtId="164" fontId="5" fillId="0" borderId="10" xfId="0" applyNumberFormat="1" applyFont="1" applyBorder="1" applyProtection="1"/>
    <xf numFmtId="0" fontId="12" fillId="0" borderId="15" xfId="0" applyFont="1" applyBorder="1" applyProtection="1"/>
    <xf numFmtId="0" fontId="12" fillId="0" borderId="5" xfId="0" applyFont="1" applyBorder="1" applyProtection="1"/>
    <xf numFmtId="0" fontId="13" fillId="0" borderId="5" xfId="0" applyFont="1" applyBorder="1" applyProtection="1"/>
    <xf numFmtId="0" fontId="12" fillId="0" borderId="16" xfId="0" applyFont="1" applyBorder="1" applyProtection="1"/>
    <xf numFmtId="164" fontId="14" fillId="0" borderId="0" xfId="0" applyNumberFormat="1" applyFont="1" applyBorder="1" applyAlignment="1" applyProtection="1"/>
    <xf numFmtId="1" fontId="14" fillId="0" borderId="0" xfId="0" applyNumberFormat="1" applyFont="1" applyBorder="1" applyAlignment="1" applyProtection="1">
      <alignment horizontal="center"/>
    </xf>
    <xf numFmtId="164" fontId="14" fillId="0" borderId="0" xfId="0" applyNumberFormat="1" applyFont="1" applyBorder="1" applyProtection="1"/>
    <xf numFmtId="1" fontId="14" fillId="0" borderId="0" xfId="0" applyNumberFormat="1" applyFont="1" applyBorder="1" applyAlignment="1" applyProtection="1">
      <alignment horizontal="right"/>
    </xf>
    <xf numFmtId="2" fontId="14" fillId="0" borderId="0" xfId="0" applyNumberFormat="1" applyFont="1" applyBorder="1" applyProtection="1"/>
    <xf numFmtId="0" fontId="8" fillId="0" borderId="6" xfId="0" applyFont="1" applyBorder="1" applyProtection="1"/>
    <xf numFmtId="0" fontId="16" fillId="0" borderId="5" xfId="0" applyFont="1" applyBorder="1" applyProtection="1"/>
    <xf numFmtId="0" fontId="17" fillId="0" borderId="6" xfId="0" applyFont="1" applyBorder="1" applyProtection="1"/>
    <xf numFmtId="0" fontId="9" fillId="0" borderId="10" xfId="0" applyFont="1" applyBorder="1" applyAlignment="1" applyProtection="1">
      <alignment horizontal="center"/>
    </xf>
    <xf numFmtId="0" fontId="11" fillId="0" borderId="10" xfId="0" applyFont="1" applyBorder="1" applyAlignment="1" applyProtection="1">
      <alignment horizontal="center"/>
    </xf>
    <xf numFmtId="9" fontId="9" fillId="0" borderId="26" xfId="0" applyNumberFormat="1" applyFont="1" applyBorder="1" applyAlignment="1" applyProtection="1">
      <alignment horizontal="center"/>
    </xf>
    <xf numFmtId="0" fontId="11" fillId="0" borderId="21" xfId="0" applyFont="1" applyBorder="1" applyAlignment="1" applyProtection="1">
      <alignment horizontal="center"/>
    </xf>
    <xf numFmtId="0" fontId="11" fillId="0" borderId="9" xfId="0" applyFont="1" applyBorder="1" applyAlignment="1" applyProtection="1">
      <alignment horizontal="center"/>
    </xf>
    <xf numFmtId="0" fontId="11" fillId="0" borderId="25" xfId="0" applyFont="1" applyBorder="1" applyAlignment="1" applyProtection="1">
      <alignment horizontal="center"/>
    </xf>
    <xf numFmtId="0" fontId="18" fillId="0" borderId="13" xfId="0" applyFont="1" applyBorder="1" applyAlignment="1" applyProtection="1">
      <alignment horizontal="center"/>
    </xf>
    <xf numFmtId="164" fontId="15" fillId="0" borderId="14" xfId="0" applyNumberFormat="1" applyFont="1" applyBorder="1" applyAlignment="1" applyProtection="1"/>
    <xf numFmtId="1" fontId="14" fillId="0" borderId="21" xfId="0" applyNumberFormat="1" applyFont="1" applyBorder="1" applyAlignment="1" applyProtection="1">
      <alignment horizontal="center"/>
    </xf>
    <xf numFmtId="164" fontId="15" fillId="0" borderId="9" xfId="0" applyNumberFormat="1" applyFont="1" applyBorder="1" applyAlignment="1" applyProtection="1">
      <alignment horizontal="center"/>
    </xf>
    <xf numFmtId="164" fontId="15" fillId="0" borderId="9" xfId="0" applyNumberFormat="1" applyFont="1" applyBorder="1" applyProtection="1"/>
    <xf numFmtId="164" fontId="15" fillId="0" borderId="25" xfId="0" applyNumberFormat="1" applyFont="1" applyBorder="1" applyProtection="1"/>
    <xf numFmtId="1" fontId="14" fillId="0" borderId="14" xfId="0" applyNumberFormat="1" applyFont="1" applyBorder="1" applyAlignment="1" applyProtection="1">
      <alignment horizontal="center"/>
    </xf>
    <xf numFmtId="1" fontId="15" fillId="0" borderId="21" xfId="0" applyNumberFormat="1" applyFont="1" applyBorder="1" applyAlignment="1" applyProtection="1">
      <alignment horizontal="right"/>
    </xf>
    <xf numFmtId="164" fontId="5" fillId="0" borderId="33" xfId="0" applyNumberFormat="1" applyFont="1" applyBorder="1" applyProtection="1"/>
    <xf numFmtId="0" fontId="18" fillId="0" borderId="31" xfId="0" applyFont="1" applyBorder="1" applyAlignment="1" applyProtection="1">
      <alignment horizontal="center"/>
    </xf>
    <xf numFmtId="164" fontId="15" fillId="0" borderId="0" xfId="0" applyNumberFormat="1" applyFont="1" applyBorder="1" applyAlignment="1" applyProtection="1"/>
    <xf numFmtId="164" fontId="5" fillId="0" borderId="8" xfId="0" applyNumberFormat="1" applyFont="1" applyBorder="1" applyProtection="1"/>
    <xf numFmtId="1" fontId="14" fillId="0" borderId="4" xfId="0" applyNumberFormat="1" applyFont="1" applyBorder="1" applyAlignment="1" applyProtection="1">
      <alignment horizontal="center"/>
    </xf>
    <xf numFmtId="164" fontId="15" fillId="0" borderId="4" xfId="0" applyNumberFormat="1" applyFont="1" applyBorder="1" applyAlignment="1" applyProtection="1"/>
    <xf numFmtId="2" fontId="15" fillId="0" borderId="14" xfId="0" applyNumberFormat="1" applyFont="1" applyBorder="1" applyAlignment="1" applyProtection="1"/>
    <xf numFmtId="2" fontId="15" fillId="0" borderId="21" xfId="0" applyNumberFormat="1" applyFont="1" applyBorder="1" applyAlignment="1" applyProtection="1">
      <alignment horizontal="right"/>
    </xf>
    <xf numFmtId="0" fontId="19" fillId="0" borderId="4" xfId="0" applyFont="1" applyBorder="1" applyProtection="1"/>
    <xf numFmtId="0" fontId="20" fillId="0" borderId="0" xfId="0" applyFont="1" applyBorder="1" applyProtection="1"/>
    <xf numFmtId="0" fontId="19" fillId="0" borderId="0" xfId="0" applyFont="1" applyBorder="1" applyProtection="1"/>
    <xf numFmtId="0" fontId="19" fillId="0" borderId="8" xfId="0" applyFont="1" applyBorder="1" applyProtection="1"/>
    <xf numFmtId="0" fontId="22" fillId="0" borderId="0" xfId="0" applyFont="1" applyBorder="1" applyProtection="1"/>
    <xf numFmtId="0" fontId="21" fillId="0" borderId="0" xfId="0" applyFont="1" applyBorder="1" applyProtection="1"/>
    <xf numFmtId="0" fontId="21" fillId="0" borderId="8" xfId="0" applyFont="1" applyBorder="1" applyProtection="1"/>
    <xf numFmtId="0" fontId="2" fillId="0" borderId="35" xfId="0" applyFont="1" applyBorder="1" applyProtection="1"/>
    <xf numFmtId="0" fontId="23" fillId="0" borderId="36" xfId="0" applyFont="1" applyBorder="1" applyProtection="1"/>
    <xf numFmtId="2" fontId="15" fillId="0" borderId="37" xfId="0" applyNumberFormat="1" applyFont="1" applyBorder="1" applyProtection="1"/>
    <xf numFmtId="1" fontId="14" fillId="0" borderId="1" xfId="0" applyNumberFormat="1" applyFont="1" applyBorder="1" applyProtection="1"/>
    <xf numFmtId="164" fontId="14" fillId="0" borderId="2" xfId="0" applyNumberFormat="1" applyFont="1" applyBorder="1" applyAlignment="1" applyProtection="1"/>
    <xf numFmtId="1" fontId="14" fillId="0" borderId="2" xfId="0" applyNumberFormat="1" applyFont="1" applyBorder="1" applyAlignment="1" applyProtection="1">
      <alignment horizontal="center"/>
    </xf>
    <xf numFmtId="164" fontId="14" fillId="0" borderId="2" xfId="0" applyNumberFormat="1" applyFont="1" applyBorder="1" applyProtection="1"/>
    <xf numFmtId="1" fontId="14" fillId="0" borderId="2" xfId="0" applyNumberFormat="1" applyFont="1" applyBorder="1" applyAlignment="1" applyProtection="1">
      <alignment horizontal="right"/>
    </xf>
    <xf numFmtId="2" fontId="14" fillId="0" borderId="4" xfId="0" applyNumberFormat="1" applyFont="1" applyBorder="1" applyAlignment="1" applyProtection="1">
      <alignment horizontal="left"/>
    </xf>
    <xf numFmtId="164" fontId="5" fillId="0" borderId="15" xfId="0" applyNumberFormat="1" applyFont="1" applyBorder="1" applyProtection="1"/>
    <xf numFmtId="164" fontId="14" fillId="0" borderId="5" xfId="0" applyNumberFormat="1" applyFont="1" applyBorder="1" applyAlignment="1" applyProtection="1"/>
    <xf numFmtId="164" fontId="5" fillId="0" borderId="16" xfId="0" applyNumberFormat="1" applyFont="1" applyBorder="1" applyProtection="1"/>
    <xf numFmtId="0" fontId="18" fillId="0" borderId="14" xfId="0" applyFont="1" applyBorder="1" applyAlignment="1" applyProtection="1">
      <alignment horizontal="center"/>
    </xf>
    <xf numFmtId="2" fontId="15" fillId="0" borderId="37" xfId="0" applyNumberFormat="1" applyFont="1" applyBorder="1" applyAlignment="1" applyProtection="1">
      <alignment horizontal="center"/>
    </xf>
    <xf numFmtId="164" fontId="5" fillId="0" borderId="29" xfId="0" applyNumberFormat="1" applyFont="1" applyBorder="1" applyProtection="1"/>
    <xf numFmtId="0" fontId="18" fillId="0" borderId="32" xfId="0" applyFont="1" applyBorder="1" applyAlignment="1" applyProtection="1">
      <alignment horizontal="center"/>
    </xf>
    <xf numFmtId="1" fontId="15" fillId="0" borderId="6" xfId="0" applyNumberFormat="1" applyFont="1" applyBorder="1" applyProtection="1"/>
    <xf numFmtId="164" fontId="15" fillId="0" borderId="33" xfId="0" applyNumberFormat="1" applyFont="1" applyBorder="1" applyAlignment="1" applyProtection="1"/>
    <xf numFmtId="1" fontId="15" fillId="0" borderId="29" xfId="0" applyNumberFormat="1" applyFont="1" applyBorder="1" applyAlignment="1" applyProtection="1">
      <alignment horizontal="right"/>
    </xf>
    <xf numFmtId="164" fontId="15" fillId="0" borderId="38" xfId="0" applyNumberFormat="1" applyFont="1" applyBorder="1" applyProtection="1"/>
    <xf numFmtId="1" fontId="14" fillId="0" borderId="5" xfId="0" applyNumberFormat="1" applyFont="1" applyBorder="1" applyAlignment="1" applyProtection="1">
      <alignment horizontal="center"/>
    </xf>
    <xf numFmtId="164" fontId="14" fillId="0" borderId="5" xfId="0" applyNumberFormat="1" applyFont="1" applyBorder="1" applyProtection="1"/>
    <xf numFmtId="1" fontId="14" fillId="0" borderId="5" xfId="0" applyNumberFormat="1" applyFont="1" applyBorder="1" applyAlignment="1" applyProtection="1">
      <alignment horizontal="right"/>
    </xf>
    <xf numFmtId="164" fontId="5" fillId="0" borderId="39" xfId="0" applyNumberFormat="1" applyFont="1" applyBorder="1" applyProtection="1"/>
    <xf numFmtId="9" fontId="6" fillId="0" borderId="38" xfId="0" applyNumberFormat="1" applyFont="1" applyBorder="1" applyAlignment="1" applyProtection="1">
      <alignment horizontal="center"/>
    </xf>
    <xf numFmtId="2" fontId="15" fillId="0" borderId="34" xfId="0" applyNumberFormat="1" applyFont="1" applyBorder="1" applyAlignment="1" applyProtection="1">
      <alignment horizontal="center"/>
    </xf>
    <xf numFmtId="0" fontId="9" fillId="0" borderId="32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/>
    </xf>
    <xf numFmtId="166" fontId="14" fillId="0" borderId="3" xfId="0" applyNumberFormat="1" applyFont="1" applyBorder="1" applyProtection="1"/>
    <xf numFmtId="166" fontId="14" fillId="0" borderId="8" xfId="0" applyNumberFormat="1" applyFont="1" applyBorder="1" applyProtection="1"/>
    <xf numFmtId="166" fontId="15" fillId="0" borderId="34" xfId="0" applyNumberFormat="1" applyFont="1" applyBorder="1" applyAlignment="1" applyProtection="1">
      <alignment horizontal="center"/>
    </xf>
    <xf numFmtId="0" fontId="0" fillId="0" borderId="12" xfId="0" applyBorder="1" applyAlignment="1">
      <alignment horizontal="center"/>
    </xf>
    <xf numFmtId="0" fontId="11" fillId="0" borderId="24" xfId="0" applyFont="1" applyBorder="1" applyAlignment="1" applyProtection="1">
      <alignment horizontal="center"/>
    </xf>
    <xf numFmtId="166" fontId="15" fillId="0" borderId="21" xfId="0" applyNumberFormat="1" applyFont="1" applyBorder="1" applyAlignment="1" applyProtection="1">
      <alignment horizontal="right"/>
    </xf>
    <xf numFmtId="166" fontId="15" fillId="0" borderId="9" xfId="0" applyNumberFormat="1" applyFont="1" applyBorder="1" applyProtection="1"/>
    <xf numFmtId="166" fontId="15" fillId="0" borderId="25" xfId="0" applyNumberFormat="1" applyFont="1" applyBorder="1" applyProtection="1"/>
    <xf numFmtId="1" fontId="15" fillId="0" borderId="9" xfId="0" applyNumberFormat="1" applyFont="1" applyBorder="1" applyAlignment="1" applyProtection="1">
      <alignment horizontal="center"/>
    </xf>
    <xf numFmtId="166" fontId="15" fillId="0" borderId="21" xfId="0" applyNumberFormat="1" applyFont="1" applyBorder="1" applyAlignment="1" applyProtection="1">
      <alignment horizontal="center"/>
    </xf>
    <xf numFmtId="2" fontId="15" fillId="0" borderId="21" xfId="0" applyNumberFormat="1" applyFont="1" applyBorder="1" applyAlignment="1" applyProtection="1"/>
    <xf numFmtId="166" fontId="15" fillId="0" borderId="34" xfId="0" applyNumberFormat="1" applyFont="1" applyBorder="1" applyAlignment="1" applyProtection="1"/>
    <xf numFmtId="166" fontId="15" fillId="0" borderId="21" xfId="0" applyNumberFormat="1" applyFont="1" applyBorder="1" applyAlignment="1" applyProtection="1"/>
    <xf numFmtId="0" fontId="5" fillId="0" borderId="40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9" fillId="0" borderId="21" xfId="0" applyFont="1" applyBorder="1" applyAlignment="1" applyProtection="1">
      <alignment horizontal="center"/>
    </xf>
    <xf numFmtId="0" fontId="11" fillId="0" borderId="6" xfId="0" applyFont="1" applyBorder="1" applyAlignment="1" applyProtection="1">
      <alignment horizontal="center"/>
    </xf>
    <xf numFmtId="9" fontId="9" fillId="0" borderId="41" xfId="0" applyNumberFormat="1" applyFont="1" applyBorder="1" applyAlignment="1" applyProtection="1">
      <alignment horizontal="center"/>
    </xf>
    <xf numFmtId="9" fontId="9" fillId="0" borderId="22" xfId="0" applyNumberFormat="1" applyFont="1" applyBorder="1" applyAlignment="1" applyProtection="1">
      <alignment horizontal="center"/>
    </xf>
    <xf numFmtId="0" fontId="5" fillId="2" borderId="2" xfId="0" applyFont="1" applyFill="1" applyBorder="1" applyProtection="1"/>
    <xf numFmtId="0" fontId="24" fillId="0" borderId="0" xfId="0" applyFont="1" applyBorder="1"/>
    <xf numFmtId="0" fontId="24" fillId="0" borderId="36" xfId="0" applyFont="1" applyBorder="1"/>
    <xf numFmtId="0" fontId="19" fillId="0" borderId="36" xfId="0" applyFont="1" applyBorder="1" applyProtection="1"/>
    <xf numFmtId="0" fontId="19" fillId="0" borderId="35" xfId="0" applyFont="1" applyBorder="1" applyProtection="1"/>
    <xf numFmtId="0" fontId="26" fillId="0" borderId="6" xfId="0" applyFont="1" applyBorder="1" applyProtection="1"/>
    <xf numFmtId="0" fontId="27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4" fillId="0" borderId="0" xfId="0" applyFont="1" applyBorder="1" applyAlignment="1"/>
    <xf numFmtId="0" fontId="14" fillId="0" borderId="6" xfId="0" applyFont="1" applyBorder="1" applyProtection="1"/>
    <xf numFmtId="0" fontId="29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 applyProtection="1">
      <alignment horizontal="center"/>
    </xf>
    <xf numFmtId="1" fontId="15" fillId="0" borderId="9" xfId="0" applyNumberFormat="1" applyFont="1" applyFill="1" applyBorder="1" applyAlignment="1" applyProtection="1">
      <alignment horizontal="center"/>
    </xf>
    <xf numFmtId="166" fontId="15" fillId="0" borderId="21" xfId="0" applyNumberFormat="1" applyFont="1" applyFill="1" applyBorder="1" applyAlignment="1" applyProtection="1">
      <alignment horizontal="right"/>
    </xf>
    <xf numFmtId="166" fontId="15" fillId="0" borderId="9" xfId="0" applyNumberFormat="1" applyFont="1" applyFill="1" applyBorder="1" applyProtection="1"/>
    <xf numFmtId="0" fontId="25" fillId="0" borderId="0" xfId="0" applyFont="1" applyFill="1"/>
    <xf numFmtId="0" fontId="0" fillId="0" borderId="0" xfId="0" applyFill="1"/>
    <xf numFmtId="0" fontId="5" fillId="3" borderId="0" xfId="0" applyFont="1" applyFill="1" applyBorder="1" applyProtection="1"/>
    <xf numFmtId="0" fontId="0" fillId="0" borderId="0" xfId="0" applyAlignment="1">
      <alignment horizontal="center"/>
    </xf>
    <xf numFmtId="0" fontId="5" fillId="0" borderId="5" xfId="0" applyFont="1" applyFill="1" applyBorder="1" applyProtection="1"/>
    <xf numFmtId="164" fontId="5" fillId="0" borderId="5" xfId="0" applyNumberFormat="1" applyFont="1" applyFill="1" applyBorder="1" applyProtection="1"/>
    <xf numFmtId="166" fontId="15" fillId="0" borderId="37" xfId="0" applyNumberFormat="1" applyFont="1" applyFill="1" applyBorder="1" applyAlignment="1" applyProtection="1">
      <alignment horizontal="center"/>
    </xf>
    <xf numFmtId="1" fontId="14" fillId="0" borderId="14" xfId="0" applyNumberFormat="1" applyFont="1" applyFill="1" applyBorder="1" applyAlignment="1" applyProtection="1">
      <alignment horizontal="center"/>
    </xf>
    <xf numFmtId="1" fontId="14" fillId="0" borderId="21" xfId="0" applyNumberFormat="1" applyFont="1" applyFill="1" applyBorder="1" applyAlignment="1" applyProtection="1">
      <alignment horizontal="center"/>
    </xf>
    <xf numFmtId="0" fontId="25" fillId="0" borderId="0" xfId="0" applyFont="1"/>
    <xf numFmtId="166" fontId="15" fillId="4" borderId="37" xfId="0" applyNumberFormat="1" applyFont="1" applyFill="1" applyBorder="1" applyAlignment="1" applyProtection="1">
      <alignment horizontal="center"/>
    </xf>
    <xf numFmtId="1" fontId="15" fillId="4" borderId="9" xfId="0" applyNumberFormat="1" applyFont="1" applyFill="1" applyBorder="1" applyAlignment="1" applyProtection="1">
      <alignment horizontal="center"/>
    </xf>
    <xf numFmtId="0" fontId="18" fillId="4" borderId="34" xfId="0" applyFont="1" applyFill="1" applyBorder="1" applyAlignment="1" applyProtection="1"/>
    <xf numFmtId="0" fontId="18" fillId="4" borderId="21" xfId="0" applyFont="1" applyFill="1" applyBorder="1" applyAlignment="1" applyProtection="1"/>
    <xf numFmtId="0" fontId="3" fillId="0" borderId="42" xfId="0" applyFont="1" applyBorder="1" applyProtection="1"/>
    <xf numFmtId="0" fontId="2" fillId="0" borderId="42" xfId="0" applyFont="1" applyBorder="1" applyAlignment="1" applyProtection="1">
      <alignment horizontal="center"/>
    </xf>
    <xf numFmtId="0" fontId="3" fillId="0" borderId="43" xfId="0" applyFont="1" applyBorder="1" applyProtection="1"/>
    <xf numFmtId="0" fontId="2" fillId="0" borderId="43" xfId="0" applyFont="1" applyBorder="1" applyAlignment="1" applyProtection="1">
      <alignment horizontal="center"/>
    </xf>
    <xf numFmtId="0" fontId="3" fillId="0" borderId="34" xfId="0" applyFont="1" applyBorder="1" applyProtection="1"/>
    <xf numFmtId="0" fontId="5" fillId="0" borderId="10" xfId="0" applyFont="1" applyBorder="1" applyAlignment="1" applyProtection="1">
      <alignment horizontal="center"/>
    </xf>
    <xf numFmtId="0" fontId="9" fillId="0" borderId="32" xfId="0" applyFont="1" applyBorder="1" applyProtection="1"/>
    <xf numFmtId="0" fontId="7" fillId="0" borderId="10" xfId="0" applyFont="1" applyBorder="1" applyAlignment="1" applyProtection="1">
      <alignment horizontal="center"/>
    </xf>
    <xf numFmtId="0" fontId="9" fillId="0" borderId="14" xfId="0" applyFont="1" applyBorder="1" applyProtection="1"/>
    <xf numFmtId="0" fontId="11" fillId="0" borderId="37" xfId="0" applyFont="1" applyBorder="1" applyAlignment="1" applyProtection="1">
      <alignment horizontal="center"/>
    </xf>
    <xf numFmtId="0" fontId="6" fillId="0" borderId="14" xfId="0" applyFont="1" applyBorder="1" applyProtection="1"/>
    <xf numFmtId="0" fontId="11" fillId="0" borderId="26" xfId="0" applyFont="1" applyBorder="1" applyAlignment="1" applyProtection="1">
      <alignment horizontal="center"/>
    </xf>
    <xf numFmtId="0" fontId="0" fillId="0" borderId="44" xfId="0" applyBorder="1" applyAlignment="1" applyProtection="1">
      <alignment horizontal="center"/>
    </xf>
    <xf numFmtId="0" fontId="6" fillId="0" borderId="26" xfId="0" applyFont="1" applyBorder="1" applyProtection="1"/>
    <xf numFmtId="0" fontId="5" fillId="2" borderId="45" xfId="0" applyFont="1" applyFill="1" applyBorder="1" applyProtection="1"/>
    <xf numFmtId="164" fontId="5" fillId="0" borderId="37" xfId="0" applyNumberFormat="1" applyFont="1" applyBorder="1" applyProtection="1"/>
    <xf numFmtId="1" fontId="7" fillId="0" borderId="14" xfId="0" applyNumberFormat="1" applyFont="1" applyBorder="1" applyAlignment="1" applyProtection="1">
      <alignment horizontal="center"/>
    </xf>
    <xf numFmtId="7" fontId="5" fillId="0" borderId="47" xfId="0" applyNumberFormat="1" applyFont="1" applyBorder="1" applyAlignment="1" applyProtection="1">
      <alignment horizontal="center"/>
    </xf>
    <xf numFmtId="7" fontId="5" fillId="0" borderId="48" xfId="0" applyNumberFormat="1" applyFont="1" applyBorder="1" applyAlignment="1" applyProtection="1">
      <alignment horizontal="center"/>
    </xf>
    <xf numFmtId="1" fontId="15" fillId="0" borderId="14" xfId="0" applyNumberFormat="1" applyFont="1" applyBorder="1" applyProtection="1"/>
    <xf numFmtId="1" fontId="7" fillId="0" borderId="1" xfId="0" applyNumberFormat="1" applyFont="1" applyBorder="1" applyProtection="1"/>
    <xf numFmtId="164" fontId="7" fillId="0" borderId="2" xfId="0" applyNumberFormat="1" applyFont="1" applyBorder="1" applyAlignment="1" applyProtection="1"/>
    <xf numFmtId="1" fontId="7" fillId="0" borderId="2" xfId="0" applyNumberFormat="1" applyFont="1" applyBorder="1" applyAlignment="1" applyProtection="1">
      <alignment horizontal="center"/>
    </xf>
    <xf numFmtId="164" fontId="7" fillId="0" borderId="2" xfId="0" applyNumberFormat="1" applyFont="1" applyBorder="1" applyAlignment="1" applyProtection="1">
      <alignment horizontal="center"/>
    </xf>
    <xf numFmtId="166" fontId="7" fillId="0" borderId="3" xfId="0" applyNumberFormat="1" applyFont="1" applyBorder="1" applyProtection="1"/>
    <xf numFmtId="164" fontId="7" fillId="0" borderId="0" xfId="0" applyNumberFormat="1" applyFont="1" applyBorder="1" applyAlignment="1" applyProtection="1"/>
    <xf numFmtId="164" fontId="7" fillId="0" borderId="0" xfId="0" applyNumberFormat="1" applyFont="1" applyBorder="1" applyAlignment="1" applyProtection="1">
      <alignment horizontal="center"/>
    </xf>
    <xf numFmtId="1" fontId="7" fillId="0" borderId="4" xfId="0" applyNumberFormat="1" applyFont="1" applyBorder="1" applyAlignment="1" applyProtection="1">
      <alignment horizontal="center"/>
    </xf>
    <xf numFmtId="1" fontId="7" fillId="0" borderId="0" xfId="0" applyNumberFormat="1" applyFont="1" applyBorder="1" applyAlignment="1" applyProtection="1">
      <alignment horizontal="center"/>
    </xf>
    <xf numFmtId="164" fontId="7" fillId="0" borderId="5" xfId="0" applyNumberFormat="1" applyFont="1" applyBorder="1" applyAlignment="1" applyProtection="1"/>
    <xf numFmtId="164" fontId="5" fillId="0" borderId="5" xfId="0" applyNumberFormat="1" applyFont="1" applyBorder="1" applyProtection="1"/>
    <xf numFmtId="164" fontId="5" fillId="0" borderId="5" xfId="0" applyNumberFormat="1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36" xfId="0" applyFont="1" applyBorder="1" applyProtection="1"/>
    <xf numFmtId="0" fontId="24" fillId="0" borderId="0" xfId="0" applyFont="1" applyBorder="1" applyProtection="1"/>
    <xf numFmtId="9" fontId="9" fillId="0" borderId="49" xfId="0" applyNumberFormat="1" applyFont="1" applyBorder="1" applyAlignment="1" applyProtection="1">
      <alignment horizontal="center"/>
    </xf>
    <xf numFmtId="164" fontId="15" fillId="0" borderId="37" xfId="0" applyNumberFormat="1" applyFont="1" applyBorder="1" applyAlignment="1" applyProtection="1">
      <alignment horizontal="center"/>
    </xf>
    <xf numFmtId="2" fontId="15" fillId="0" borderId="14" xfId="0" applyNumberFormat="1" applyFont="1" applyBorder="1" applyAlignment="1" applyProtection="1">
      <alignment horizontal="right"/>
    </xf>
    <xf numFmtId="0" fontId="31" fillId="0" borderId="0" xfId="0" applyFont="1"/>
    <xf numFmtId="0" fontId="32" fillId="0" borderId="0" xfId="0" applyFont="1"/>
    <xf numFmtId="2" fontId="33" fillId="0" borderId="47" xfId="0" applyNumberFormat="1" applyFont="1" applyBorder="1" applyAlignment="1" applyProtection="1">
      <alignment horizontal="center"/>
    </xf>
    <xf numFmtId="2" fontId="34" fillId="0" borderId="51" xfId="0" applyNumberFormat="1" applyFont="1" applyBorder="1" applyAlignment="1" applyProtection="1">
      <alignment horizontal="center"/>
    </xf>
    <xf numFmtId="2" fontId="34" fillId="0" borderId="47" xfId="0" applyNumberFormat="1" applyFont="1" applyBorder="1" applyAlignment="1" applyProtection="1">
      <alignment horizontal="center"/>
    </xf>
    <xf numFmtId="2" fontId="34" fillId="0" borderId="47" xfId="0" applyNumberFormat="1" applyFont="1" applyBorder="1" applyAlignment="1" applyProtection="1"/>
    <xf numFmtId="2" fontId="34" fillId="0" borderId="51" xfId="0" applyNumberFormat="1" applyFont="1" applyBorder="1" applyAlignment="1" applyProtection="1">
      <alignment horizontal="right"/>
    </xf>
    <xf numFmtId="164" fontId="34" fillId="0" borderId="52" xfId="0" applyNumberFormat="1" applyFont="1" applyBorder="1" applyProtection="1"/>
    <xf numFmtId="1" fontId="35" fillId="0" borderId="47" xfId="0" applyNumberFormat="1" applyFont="1" applyBorder="1" applyAlignment="1" applyProtection="1">
      <alignment horizontal="center"/>
    </xf>
    <xf numFmtId="1" fontId="15" fillId="0" borderId="34" xfId="0" applyNumberFormat="1" applyFont="1" applyBorder="1" applyProtection="1"/>
    <xf numFmtId="0" fontId="5" fillId="3" borderId="36" xfId="0" applyFont="1" applyFill="1" applyBorder="1" applyProtection="1"/>
    <xf numFmtId="166" fontId="9" fillId="0" borderId="14" xfId="0" applyNumberFormat="1" applyFont="1" applyBorder="1" applyAlignment="1" applyProtection="1">
      <alignment horizontal="center"/>
    </xf>
    <xf numFmtId="166" fontId="5" fillId="0" borderId="14" xfId="0" applyNumberFormat="1" applyFont="1" applyBorder="1" applyAlignment="1" applyProtection="1">
      <alignment horizontal="center"/>
    </xf>
    <xf numFmtId="166" fontId="5" fillId="0" borderId="21" xfId="0" applyNumberFormat="1" applyFont="1" applyBorder="1" applyAlignment="1" applyProtection="1">
      <alignment horizontal="right"/>
    </xf>
    <xf numFmtId="166" fontId="5" fillId="0" borderId="9" xfId="0" applyNumberFormat="1" applyFont="1" applyBorder="1" applyProtection="1"/>
    <xf numFmtId="2" fontId="5" fillId="0" borderId="37" xfId="0" applyNumberFormat="1" applyFont="1" applyBorder="1" applyAlignment="1" applyProtection="1">
      <alignment horizontal="center"/>
    </xf>
    <xf numFmtId="2" fontId="5" fillId="0" borderId="21" xfId="0" applyNumberFormat="1" applyFont="1" applyBorder="1" applyAlignment="1" applyProtection="1"/>
    <xf numFmtId="1" fontId="7" fillId="0" borderId="21" xfId="0" applyNumberFormat="1" applyFont="1" applyBorder="1" applyAlignment="1" applyProtection="1">
      <alignment horizontal="center"/>
    </xf>
    <xf numFmtId="164" fontId="5" fillId="0" borderId="37" xfId="0" applyNumberFormat="1" applyFont="1" applyBorder="1" applyAlignment="1" applyProtection="1">
      <alignment horizontal="center"/>
    </xf>
    <xf numFmtId="2" fontId="5" fillId="0" borderId="21" xfId="0" applyNumberFormat="1" applyFont="1" applyBorder="1" applyAlignment="1" applyProtection="1">
      <alignment horizontal="right"/>
    </xf>
    <xf numFmtId="166" fontId="24" fillId="0" borderId="0" xfId="0" applyNumberFormat="1" applyFont="1" applyBorder="1"/>
    <xf numFmtId="166" fontId="24" fillId="0" borderId="46" xfId="0" applyNumberFormat="1" applyFont="1" applyBorder="1"/>
    <xf numFmtId="166" fontId="24" fillId="0" borderId="50" xfId="0" applyNumberFormat="1" applyFont="1" applyBorder="1"/>
    <xf numFmtId="166" fontId="5" fillId="0" borderId="14" xfId="0" applyNumberFormat="1" applyFont="1" applyBorder="1" applyAlignment="1" applyProtection="1"/>
    <xf numFmtId="166" fontId="5" fillId="0" borderId="21" xfId="0" applyNumberFormat="1" applyFont="1" applyBorder="1" applyAlignment="1" applyProtection="1">
      <alignment horizontal="center"/>
    </xf>
    <xf numFmtId="166" fontId="36" fillId="0" borderId="21" xfId="0" applyNumberFormat="1" applyFont="1" applyBorder="1" applyAlignment="1" applyProtection="1">
      <alignment horizontal="center"/>
    </xf>
    <xf numFmtId="166" fontId="36" fillId="0" borderId="14" xfId="0" applyNumberFormat="1" applyFont="1" applyBorder="1" applyAlignment="1" applyProtection="1">
      <alignment horizontal="center"/>
    </xf>
    <xf numFmtId="166" fontId="36" fillId="0" borderId="14" xfId="0" applyNumberFormat="1" applyFont="1" applyBorder="1" applyAlignment="1" applyProtection="1"/>
    <xf numFmtId="166" fontId="36" fillId="0" borderId="21" xfId="0" applyNumberFormat="1" applyFont="1" applyBorder="1" applyAlignment="1" applyProtection="1">
      <alignment horizontal="right"/>
    </xf>
    <xf numFmtId="166" fontId="36" fillId="0" borderId="9" xfId="0" applyNumberFormat="1" applyFont="1" applyBorder="1" applyProtection="1"/>
    <xf numFmtId="2" fontId="37" fillId="0" borderId="47" xfId="0" applyNumberFormat="1" applyFont="1" applyBorder="1" applyAlignment="1" applyProtection="1">
      <alignment horizontal="center"/>
    </xf>
    <xf numFmtId="2" fontId="38" fillId="0" borderId="51" xfId="0" applyNumberFormat="1" applyFont="1" applyBorder="1" applyAlignment="1" applyProtection="1">
      <alignment horizontal="center"/>
    </xf>
    <xf numFmtId="2" fontId="38" fillId="0" borderId="47" xfId="0" applyNumberFormat="1" applyFont="1" applyBorder="1" applyAlignment="1" applyProtection="1">
      <alignment horizontal="center"/>
    </xf>
    <xf numFmtId="2" fontId="38" fillId="0" borderId="47" xfId="0" applyNumberFormat="1" applyFont="1" applyBorder="1" applyAlignment="1" applyProtection="1"/>
    <xf numFmtId="2" fontId="38" fillId="0" borderId="51" xfId="0" applyNumberFormat="1" applyFont="1" applyBorder="1" applyAlignment="1" applyProtection="1">
      <alignment horizontal="right"/>
    </xf>
    <xf numFmtId="164" fontId="38" fillId="0" borderId="52" xfId="0" applyNumberFormat="1" applyFont="1" applyBorder="1" applyProtection="1"/>
    <xf numFmtId="0" fontId="3" fillId="0" borderId="6" xfId="0" applyFont="1" applyBorder="1" applyAlignment="1" applyProtection="1">
      <alignment horizontal="left"/>
    </xf>
    <xf numFmtId="0" fontId="24" fillId="0" borderId="0" xfId="0" applyFont="1" applyBorder="1" applyAlignment="1">
      <alignment horizontal="right"/>
    </xf>
    <xf numFmtId="7" fontId="5" fillId="0" borderId="37" xfId="0" applyNumberFormat="1" applyFont="1" applyBorder="1" applyAlignment="1" applyProtection="1">
      <alignment horizontal="center"/>
    </xf>
    <xf numFmtId="1" fontId="40" fillId="0" borderId="14" xfId="0" applyNumberFormat="1" applyFont="1" applyBorder="1" applyAlignment="1" applyProtection="1">
      <alignment horizontal="center"/>
    </xf>
    <xf numFmtId="166" fontId="41" fillId="0" borderId="14" xfId="0" applyNumberFormat="1" applyFont="1" applyBorder="1" applyAlignment="1" applyProtection="1">
      <alignment horizontal="center"/>
    </xf>
    <xf numFmtId="166" fontId="42" fillId="0" borderId="14" xfId="0" applyNumberFormat="1" applyFont="1" applyBorder="1" applyAlignment="1" applyProtection="1">
      <alignment horizontal="center"/>
    </xf>
    <xf numFmtId="166" fontId="42" fillId="0" borderId="21" xfId="0" applyNumberFormat="1" applyFont="1" applyBorder="1" applyAlignment="1" applyProtection="1">
      <alignment horizontal="right"/>
    </xf>
    <xf numFmtId="166" fontId="42" fillId="0" borderId="9" xfId="0" applyNumberFormat="1" applyFont="1" applyBorder="1" applyProtection="1"/>
    <xf numFmtId="164" fontId="42" fillId="0" borderId="14" xfId="0" applyNumberFormat="1" applyFont="1" applyBorder="1" applyProtection="1"/>
    <xf numFmtId="166" fontId="42" fillId="0" borderId="14" xfId="0" applyNumberFormat="1" applyFont="1" applyBorder="1" applyAlignment="1" applyProtection="1"/>
    <xf numFmtId="2" fontId="43" fillId="0" borderId="14" xfId="0" applyNumberFormat="1" applyFont="1" applyBorder="1" applyAlignment="1" applyProtection="1">
      <alignment horizontal="center"/>
    </xf>
    <xf numFmtId="2" fontId="44" fillId="0" borderId="14" xfId="0" applyNumberFormat="1" applyFont="1" applyBorder="1" applyAlignment="1" applyProtection="1">
      <alignment horizontal="center"/>
    </xf>
    <xf numFmtId="2" fontId="44" fillId="0" borderId="14" xfId="0" applyNumberFormat="1" applyFont="1" applyBorder="1" applyAlignment="1" applyProtection="1"/>
    <xf numFmtId="2" fontId="44" fillId="0" borderId="21" xfId="0" applyNumberFormat="1" applyFont="1" applyBorder="1" applyAlignment="1" applyProtection="1">
      <alignment horizontal="right"/>
    </xf>
    <xf numFmtId="164" fontId="44" fillId="0" borderId="9" xfId="0" applyNumberFormat="1" applyFont="1" applyBorder="1" applyProtection="1"/>
    <xf numFmtId="2" fontId="43" fillId="0" borderId="47" xfId="0" applyNumberFormat="1" applyFont="1" applyBorder="1" applyAlignment="1" applyProtection="1">
      <alignment horizontal="center"/>
    </xf>
    <xf numFmtId="2" fontId="44" fillId="0" borderId="47" xfId="0" applyNumberFormat="1" applyFont="1" applyBorder="1" applyAlignment="1" applyProtection="1">
      <alignment horizontal="center"/>
    </xf>
    <xf numFmtId="2" fontId="44" fillId="0" borderId="47" xfId="0" applyNumberFormat="1" applyFont="1" applyBorder="1" applyAlignment="1" applyProtection="1"/>
    <xf numFmtId="2" fontId="44" fillId="0" borderId="51" xfId="0" applyNumberFormat="1" applyFont="1" applyBorder="1" applyAlignment="1" applyProtection="1">
      <alignment horizontal="right"/>
    </xf>
    <xf numFmtId="164" fontId="44" fillId="0" borderId="52" xfId="0" applyNumberFormat="1" applyFont="1" applyBorder="1" applyProtection="1"/>
    <xf numFmtId="1" fontId="45" fillId="0" borderId="47" xfId="0" applyNumberFormat="1" applyFont="1" applyBorder="1" applyAlignment="1" applyProtection="1">
      <alignment horizontal="center"/>
    </xf>
    <xf numFmtId="2" fontId="15" fillId="4" borderId="37" xfId="0" applyNumberFormat="1" applyFont="1" applyFill="1" applyBorder="1" applyAlignment="1" applyProtection="1">
      <alignment horizontal="center"/>
    </xf>
    <xf numFmtId="166" fontId="15" fillId="4" borderId="21" xfId="0" applyNumberFormat="1" applyFont="1" applyFill="1" applyBorder="1" applyAlignment="1" applyProtection="1">
      <alignment horizontal="right"/>
    </xf>
    <xf numFmtId="166" fontId="15" fillId="4" borderId="9" xfId="0" applyNumberFormat="1" applyFont="1" applyFill="1" applyBorder="1" applyProtection="1"/>
    <xf numFmtId="166" fontId="15" fillId="4" borderId="25" xfId="0" applyNumberFormat="1" applyFont="1" applyFill="1" applyBorder="1" applyProtection="1"/>
    <xf numFmtId="0" fontId="3" fillId="0" borderId="53" xfId="0" applyFont="1" applyBorder="1" applyProtection="1"/>
    <xf numFmtId="0" fontId="2" fillId="0" borderId="53" xfId="0" applyFont="1" applyBorder="1" applyProtection="1"/>
    <xf numFmtId="166" fontId="15" fillId="0" borderId="0" xfId="0" applyNumberFormat="1" applyFont="1" applyBorder="1" applyAlignment="1" applyProtection="1">
      <alignment horizontal="center"/>
    </xf>
    <xf numFmtId="166" fontId="15" fillId="0" borderId="0" xfId="0" applyNumberFormat="1" applyFont="1" applyFill="1" applyBorder="1" applyAlignment="1" applyProtection="1">
      <alignment horizontal="center"/>
    </xf>
    <xf numFmtId="1" fontId="15" fillId="0" borderId="0" xfId="0" applyNumberFormat="1" applyFont="1" applyBorder="1" applyAlignment="1" applyProtection="1">
      <alignment horizontal="center"/>
    </xf>
    <xf numFmtId="166" fontId="15" fillId="0" borderId="0" xfId="0" applyNumberFormat="1" applyFont="1" applyBorder="1" applyAlignment="1" applyProtection="1">
      <alignment horizontal="right"/>
    </xf>
    <xf numFmtId="166" fontId="15" fillId="0" borderId="0" xfId="0" applyNumberFormat="1" applyFont="1" applyBorder="1" applyProtection="1"/>
    <xf numFmtId="0" fontId="0" fillId="0" borderId="57" xfId="0" applyBorder="1" applyProtection="1"/>
    <xf numFmtId="165" fontId="3" fillId="0" borderId="58" xfId="0" applyNumberFormat="1" applyFont="1" applyBorder="1" applyAlignment="1" applyProtection="1">
      <alignment horizontal="left"/>
    </xf>
    <xf numFmtId="0" fontId="2" fillId="0" borderId="57" xfId="0" applyFont="1" applyBorder="1" applyProtection="1"/>
    <xf numFmtId="0" fontId="2" fillId="0" borderId="59" xfId="0" applyFont="1" applyBorder="1" applyProtection="1"/>
    <xf numFmtId="0" fontId="3" fillId="0" borderId="60" xfId="0" applyFont="1" applyBorder="1" applyProtection="1"/>
    <xf numFmtId="0" fontId="2" fillId="0" borderId="60" xfId="0" applyFont="1" applyBorder="1" applyProtection="1"/>
    <xf numFmtId="0" fontId="5" fillId="0" borderId="63" xfId="0" applyFont="1" applyBorder="1" applyProtection="1"/>
    <xf numFmtId="0" fontId="5" fillId="0" borderId="64" xfId="0" applyFont="1" applyBorder="1" applyAlignment="1" applyProtection="1">
      <alignment horizontal="center"/>
    </xf>
    <xf numFmtId="0" fontId="5" fillId="0" borderId="65" xfId="0" applyFont="1" applyBorder="1" applyAlignment="1" applyProtection="1">
      <alignment horizontal="center"/>
    </xf>
    <xf numFmtId="0" fontId="6" fillId="0" borderId="60" xfId="0" applyFont="1" applyBorder="1" applyProtection="1"/>
    <xf numFmtId="0" fontId="5" fillId="0" borderId="66" xfId="0" applyFont="1" applyBorder="1" applyProtection="1"/>
    <xf numFmtId="0" fontId="11" fillId="0" borderId="67" xfId="0" applyFont="1" applyBorder="1" applyAlignment="1" applyProtection="1">
      <alignment horizontal="center"/>
    </xf>
    <xf numFmtId="0" fontId="7" fillId="0" borderId="66" xfId="0" applyFont="1" applyBorder="1" applyAlignment="1" applyProtection="1">
      <alignment horizontal="center"/>
    </xf>
    <xf numFmtId="0" fontId="6" fillId="0" borderId="67" xfId="0" applyFont="1" applyBorder="1" applyProtection="1"/>
    <xf numFmtId="0" fontId="0" fillId="0" borderId="61" xfId="0" applyBorder="1" applyAlignment="1" applyProtection="1">
      <alignment horizontal="center"/>
    </xf>
    <xf numFmtId="0" fontId="0" fillId="0" borderId="62" xfId="0" applyBorder="1" applyProtection="1"/>
    <xf numFmtId="0" fontId="8" fillId="2" borderId="68" xfId="0" applyFont="1" applyFill="1" applyBorder="1" applyAlignment="1" applyProtection="1">
      <alignment horizontal="center"/>
    </xf>
    <xf numFmtId="0" fontId="5" fillId="2" borderId="69" xfId="0" applyFont="1" applyFill="1" applyBorder="1" applyProtection="1"/>
    <xf numFmtId="0" fontId="18" fillId="0" borderId="66" xfId="0" applyFont="1" applyBorder="1" applyAlignment="1" applyProtection="1"/>
    <xf numFmtId="166" fontId="15" fillId="0" borderId="67" xfId="0" applyNumberFormat="1" applyFont="1" applyBorder="1" applyProtection="1"/>
    <xf numFmtId="0" fontId="18" fillId="0" borderId="66" xfId="0" applyFont="1" applyBorder="1" applyAlignment="1" applyProtection="1">
      <alignment horizontal="center"/>
    </xf>
    <xf numFmtId="164" fontId="15" fillId="0" borderId="67" xfId="0" applyNumberFormat="1" applyFont="1" applyBorder="1" applyProtection="1"/>
    <xf numFmtId="0" fontId="18" fillId="4" borderId="66" xfId="0" applyFont="1" applyFill="1" applyBorder="1" applyAlignment="1" applyProtection="1"/>
    <xf numFmtId="166" fontId="15" fillId="0" borderId="67" xfId="0" applyNumberFormat="1" applyFont="1" applyFill="1" applyBorder="1" applyProtection="1"/>
    <xf numFmtId="164" fontId="5" fillId="0" borderId="71" xfId="0" applyNumberFormat="1" applyFont="1" applyBorder="1" applyProtection="1"/>
    <xf numFmtId="0" fontId="18" fillId="0" borderId="57" xfId="0" applyFont="1" applyBorder="1" applyAlignment="1" applyProtection="1">
      <alignment horizontal="left"/>
    </xf>
    <xf numFmtId="166" fontId="15" fillId="0" borderId="59" xfId="0" applyNumberFormat="1" applyFont="1" applyBorder="1" applyProtection="1"/>
    <xf numFmtId="0" fontId="8" fillId="0" borderId="61" xfId="0" applyFont="1" applyBorder="1" applyProtection="1"/>
    <xf numFmtId="164" fontId="5" fillId="0" borderId="62" xfId="0" applyNumberFormat="1" applyFont="1" applyFill="1" applyBorder="1" applyProtection="1"/>
    <xf numFmtId="0" fontId="5" fillId="0" borderId="57" xfId="0" applyFont="1" applyBorder="1" applyProtection="1"/>
    <xf numFmtId="0" fontId="5" fillId="0" borderId="59" xfId="0" applyFont="1" applyBorder="1" applyProtection="1"/>
    <xf numFmtId="0" fontId="7" fillId="0" borderId="57" xfId="0" applyFont="1" applyBorder="1" applyProtection="1"/>
    <xf numFmtId="0" fontId="7" fillId="0" borderId="59" xfId="0" applyFont="1" applyBorder="1" applyProtection="1"/>
    <xf numFmtId="0" fontId="5" fillId="3" borderId="72" xfId="0" applyFont="1" applyFill="1" applyBorder="1" applyProtection="1"/>
    <xf numFmtId="0" fontId="5" fillId="3" borderId="59" xfId="0" applyFont="1" applyFill="1" applyBorder="1" applyProtection="1"/>
    <xf numFmtId="0" fontId="12" fillId="0" borderId="73" xfId="0" applyFont="1" applyBorder="1" applyProtection="1"/>
    <xf numFmtId="0" fontId="12" fillId="0" borderId="74" xfId="0" applyFont="1" applyBorder="1" applyProtection="1"/>
    <xf numFmtId="0" fontId="10" fillId="0" borderId="74" xfId="0" applyFont="1" applyBorder="1" applyAlignment="1" applyProtection="1">
      <alignment horizontal="center"/>
    </xf>
    <xf numFmtId="0" fontId="13" fillId="0" borderId="74" xfId="0" applyFont="1" applyBorder="1" applyProtection="1"/>
    <xf numFmtId="0" fontId="12" fillId="0" borderId="75" xfId="0" applyFont="1" applyBorder="1" applyProtection="1"/>
    <xf numFmtId="0" fontId="0" fillId="0" borderId="54" xfId="0" applyBorder="1" applyProtection="1"/>
    <xf numFmtId="0" fontId="0" fillId="0" borderId="55" xfId="0" applyBorder="1" applyProtection="1"/>
    <xf numFmtId="0" fontId="0" fillId="0" borderId="56" xfId="0" applyBorder="1" applyProtection="1"/>
    <xf numFmtId="0" fontId="24" fillId="0" borderId="57" xfId="0" applyFont="1" applyBorder="1" applyProtection="1"/>
    <xf numFmtId="165" fontId="3" fillId="0" borderId="60" xfId="0" applyNumberFormat="1" applyFont="1" applyBorder="1" applyProtection="1"/>
    <xf numFmtId="0" fontId="3" fillId="0" borderId="60" xfId="0" applyFont="1" applyBorder="1" applyAlignment="1" applyProtection="1">
      <alignment horizontal="center"/>
    </xf>
    <xf numFmtId="0" fontId="5" fillId="0" borderId="76" xfId="0" applyFont="1" applyBorder="1" applyProtection="1"/>
    <xf numFmtId="0" fontId="5" fillId="0" borderId="77" xfId="0" applyFont="1" applyBorder="1" applyAlignment="1" applyProtection="1">
      <alignment horizontal="center"/>
    </xf>
    <xf numFmtId="0" fontId="5" fillId="0" borderId="70" xfId="0" applyFont="1" applyBorder="1" applyProtection="1"/>
    <xf numFmtId="0" fontId="7" fillId="0" borderId="70" xfId="0" applyFont="1" applyBorder="1" applyAlignment="1" applyProtection="1">
      <alignment horizontal="center"/>
    </xf>
    <xf numFmtId="0" fontId="0" fillId="0" borderId="78" xfId="0" applyBorder="1" applyAlignment="1" applyProtection="1">
      <alignment horizontal="center"/>
    </xf>
    <xf numFmtId="0" fontId="8" fillId="2" borderId="79" xfId="0" applyFont="1" applyFill="1" applyBorder="1" applyAlignment="1" applyProtection="1">
      <alignment horizontal="center"/>
    </xf>
    <xf numFmtId="0" fontId="9" fillId="0" borderId="70" xfId="0" applyFont="1" applyBorder="1" applyProtection="1"/>
    <xf numFmtId="164" fontId="5" fillId="0" borderId="67" xfId="0" applyNumberFormat="1" applyFont="1" applyBorder="1" applyProtection="1"/>
    <xf numFmtId="0" fontId="11" fillId="0" borderId="70" xfId="0" applyFont="1" applyBorder="1" applyAlignment="1" applyProtection="1">
      <alignment horizontal="center"/>
    </xf>
    <xf numFmtId="7" fontId="5" fillId="0" borderId="71" xfId="0" applyNumberFormat="1" applyFont="1" applyBorder="1" applyAlignment="1" applyProtection="1">
      <alignment horizontal="center"/>
    </xf>
    <xf numFmtId="0" fontId="9" fillId="0" borderId="66" xfId="0" applyFont="1" applyBorder="1" applyAlignment="1" applyProtection="1">
      <alignment horizontal="center"/>
    </xf>
    <xf numFmtId="7" fontId="5" fillId="0" borderId="80" xfId="0" applyNumberFormat="1" applyFont="1" applyBorder="1" applyAlignment="1" applyProtection="1">
      <alignment horizontal="center"/>
    </xf>
    <xf numFmtId="0" fontId="30" fillId="0" borderId="66" xfId="0" applyFont="1" applyBorder="1" applyAlignment="1" applyProtection="1">
      <alignment horizontal="left"/>
    </xf>
    <xf numFmtId="0" fontId="11" fillId="0" borderId="66" xfId="0" applyFont="1" applyBorder="1" applyAlignment="1" applyProtection="1">
      <alignment horizontal="left"/>
    </xf>
    <xf numFmtId="0" fontId="9" fillId="0" borderId="66" xfId="0" applyFont="1" applyBorder="1" applyProtection="1"/>
    <xf numFmtId="164" fontId="5" fillId="0" borderId="62" xfId="0" applyNumberFormat="1" applyFont="1" applyBorder="1" applyProtection="1"/>
    <xf numFmtId="0" fontId="5" fillId="0" borderId="72" xfId="0" applyFont="1" applyBorder="1" applyProtection="1"/>
    <xf numFmtId="166" fontId="5" fillId="0" borderId="67" xfId="0" applyNumberFormat="1" applyFont="1" applyBorder="1" applyProtection="1"/>
    <xf numFmtId="0" fontId="9" fillId="0" borderId="70" xfId="0" applyFont="1" applyBorder="1" applyAlignment="1" applyProtection="1">
      <alignment horizontal="center"/>
    </xf>
    <xf numFmtId="164" fontId="38" fillId="0" borderId="67" xfId="0" applyNumberFormat="1" applyFont="1" applyBorder="1" applyProtection="1"/>
    <xf numFmtId="164" fontId="34" fillId="0" borderId="67" xfId="0" applyNumberFormat="1" applyFont="1" applyBorder="1" applyProtection="1"/>
    <xf numFmtId="164" fontId="5" fillId="0" borderId="69" xfId="0" applyNumberFormat="1" applyFont="1" applyBorder="1" applyProtection="1"/>
    <xf numFmtId="0" fontId="18" fillId="0" borderId="70" xfId="0" applyFont="1" applyBorder="1" applyAlignment="1" applyProtection="1">
      <alignment horizontal="center"/>
    </xf>
    <xf numFmtId="0" fontId="39" fillId="0" borderId="70" xfId="0" applyFont="1" applyBorder="1" applyAlignment="1" applyProtection="1">
      <alignment horizontal="center"/>
    </xf>
    <xf numFmtId="166" fontId="42" fillId="0" borderId="67" xfId="0" applyNumberFormat="1" applyFont="1" applyBorder="1" applyProtection="1"/>
    <xf numFmtId="0" fontId="39" fillId="0" borderId="70" xfId="0" applyFont="1" applyBorder="1" applyProtection="1"/>
    <xf numFmtId="164" fontId="44" fillId="0" borderId="67" xfId="0" applyNumberFormat="1" applyFont="1" applyBorder="1" applyProtection="1"/>
    <xf numFmtId="0" fontId="18" fillId="0" borderId="66" xfId="0" applyFont="1" applyBorder="1" applyAlignment="1" applyProtection="1">
      <alignment horizontal="center"/>
    </xf>
    <xf numFmtId="0" fontId="28" fillId="0" borderId="57" xfId="0" applyFont="1" applyBorder="1" applyAlignment="1" applyProtection="1">
      <alignment horizontal="center"/>
    </xf>
    <xf numFmtId="0" fontId="28" fillId="0" borderId="0" xfId="0" applyFont="1" applyBorder="1" applyAlignment="1" applyProtection="1">
      <alignment horizontal="center"/>
    </xf>
    <xf numFmtId="0" fontId="28" fillId="0" borderId="59" xfId="0" applyFont="1" applyBorder="1" applyAlignment="1" applyProtection="1">
      <alignment horizontal="center"/>
    </xf>
    <xf numFmtId="0" fontId="20" fillId="0" borderId="57" xfId="0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20" fillId="0" borderId="59" xfId="0" applyFont="1" applyBorder="1" applyAlignment="1" applyProtection="1">
      <alignment horizontal="center"/>
    </xf>
    <xf numFmtId="167" fontId="17" fillId="0" borderId="36" xfId="0" applyNumberFormat="1" applyFont="1" applyBorder="1" applyAlignment="1" applyProtection="1">
      <alignment horizontal="center"/>
    </xf>
    <xf numFmtId="167" fontId="17" fillId="0" borderId="35" xfId="0" applyNumberFormat="1" applyFont="1" applyBorder="1" applyAlignment="1" applyProtection="1">
      <alignment horizontal="center"/>
    </xf>
    <xf numFmtId="0" fontId="18" fillId="0" borderId="66" xfId="0" applyFont="1" applyBorder="1" applyAlignment="1" applyProtection="1">
      <alignment horizontal="center"/>
    </xf>
    <xf numFmtId="0" fontId="18" fillId="0" borderId="34" xfId="0" applyFont="1" applyBorder="1" applyAlignment="1" applyProtection="1">
      <alignment horizontal="center"/>
    </xf>
    <xf numFmtId="0" fontId="18" fillId="0" borderId="21" xfId="0" applyFont="1" applyBorder="1" applyAlignment="1" applyProtection="1">
      <alignment horizontal="center"/>
    </xf>
    <xf numFmtId="0" fontId="18" fillId="0" borderId="66" xfId="0" applyFont="1" applyFill="1" applyBorder="1" applyAlignment="1" applyProtection="1">
      <alignment horizontal="center"/>
    </xf>
    <xf numFmtId="0" fontId="18" fillId="0" borderId="34" xfId="0" applyFont="1" applyFill="1" applyBorder="1" applyAlignment="1" applyProtection="1">
      <alignment horizontal="center"/>
    </xf>
    <xf numFmtId="0" fontId="18" fillId="0" borderId="21" xfId="0" applyFont="1" applyFill="1" applyBorder="1" applyAlignment="1" applyProtection="1">
      <alignment horizontal="center"/>
    </xf>
    <xf numFmtId="0" fontId="18" fillId="0" borderId="66" xfId="0" applyFont="1" applyFill="1" applyBorder="1" applyAlignment="1" applyProtection="1">
      <alignment horizontal="left"/>
    </xf>
    <xf numFmtId="0" fontId="18" fillId="0" borderId="34" xfId="0" applyFont="1" applyFill="1" applyBorder="1" applyAlignment="1" applyProtection="1">
      <alignment horizontal="left"/>
    </xf>
    <xf numFmtId="0" fontId="18" fillId="0" borderId="21" xfId="0" applyFont="1" applyFill="1" applyBorder="1" applyAlignment="1" applyProtection="1">
      <alignment horizontal="left"/>
    </xf>
    <xf numFmtId="164" fontId="5" fillId="0" borderId="66" xfId="0" applyNumberFormat="1" applyFont="1" applyBorder="1" applyAlignment="1" applyProtection="1">
      <alignment horizontal="center"/>
    </xf>
    <xf numFmtId="164" fontId="5" fillId="0" borderId="34" xfId="0" applyNumberFormat="1" applyFont="1" applyBorder="1" applyAlignment="1" applyProtection="1">
      <alignment horizontal="center"/>
    </xf>
    <xf numFmtId="164" fontId="5" fillId="0" borderId="21" xfId="0" applyNumberFormat="1" applyFont="1" applyBorder="1" applyAlignment="1" applyProtection="1">
      <alignment horizontal="center"/>
    </xf>
    <xf numFmtId="0" fontId="28" fillId="0" borderId="54" xfId="0" applyFont="1" applyBorder="1" applyAlignment="1" applyProtection="1">
      <alignment horizontal="center"/>
    </xf>
    <xf numFmtId="0" fontId="28" fillId="0" borderId="55" xfId="0" applyFont="1" applyBorder="1" applyAlignment="1" applyProtection="1">
      <alignment horizontal="center"/>
    </xf>
    <xf numFmtId="0" fontId="28" fillId="0" borderId="56" xfId="0" applyFont="1" applyBorder="1" applyAlignment="1" applyProtection="1">
      <alignment horizontal="center"/>
    </xf>
    <xf numFmtId="0" fontId="17" fillId="0" borderId="61" xfId="0" applyFont="1" applyBorder="1" applyAlignment="1" applyProtection="1">
      <alignment horizontal="center"/>
    </xf>
    <xf numFmtId="0" fontId="17" fillId="0" borderId="5" xfId="0" applyFont="1" applyBorder="1" applyAlignment="1" applyProtection="1">
      <alignment horizontal="center"/>
    </xf>
    <xf numFmtId="0" fontId="17" fillId="0" borderId="62" xfId="0" applyFont="1" applyBorder="1" applyAlignment="1" applyProtection="1">
      <alignment horizontal="center"/>
    </xf>
    <xf numFmtId="0" fontId="18" fillId="0" borderId="66" xfId="0" applyFont="1" applyBorder="1" applyAlignment="1" applyProtection="1">
      <alignment horizontal="left"/>
    </xf>
    <xf numFmtId="0" fontId="18" fillId="0" borderId="34" xfId="0" applyFont="1" applyBorder="1" applyAlignment="1" applyProtection="1">
      <alignment horizontal="left"/>
    </xf>
    <xf numFmtId="0" fontId="18" fillId="0" borderId="21" xfId="0" applyFont="1" applyBorder="1" applyAlignment="1" applyProtection="1">
      <alignment horizontal="left"/>
    </xf>
    <xf numFmtId="1" fontId="14" fillId="0" borderId="37" xfId="0" applyNumberFormat="1" applyFont="1" applyFill="1" applyBorder="1" applyAlignment="1" applyProtection="1">
      <alignment horizontal="center"/>
    </xf>
    <xf numFmtId="166" fontId="15" fillId="0" borderId="21" xfId="0" applyNumberFormat="1" applyFont="1" applyBorder="1" applyAlignment="1" applyProtection="1">
      <alignment horizontal="right"/>
    </xf>
    <xf numFmtId="166" fontId="15" fillId="0" borderId="9" xfId="0" applyNumberFormat="1" applyFont="1" applyBorder="1" applyProtection="1"/>
    <xf numFmtId="166" fontId="15" fillId="0" borderId="37" xfId="0" applyNumberFormat="1" applyFont="1" applyFill="1" applyBorder="1" applyAlignment="1" applyProtection="1">
      <alignment horizontal="center"/>
    </xf>
    <xf numFmtId="1" fontId="15" fillId="0" borderId="9" xfId="0" applyNumberFormat="1" applyFont="1" applyFill="1" applyBorder="1" applyAlignment="1" applyProtection="1">
      <alignment horizontal="center"/>
    </xf>
    <xf numFmtId="0" fontId="25" fillId="0" borderId="0" xfId="0" applyFont="1" applyFill="1"/>
    <xf numFmtId="166" fontId="15" fillId="0" borderId="67" xfId="0" applyNumberFormat="1" applyFont="1" applyBorder="1" applyProtection="1"/>
    <xf numFmtId="166" fontId="15" fillId="4" borderId="21" xfId="0" applyNumberFormat="1" applyFont="1" applyFill="1" applyBorder="1" applyAlignment="1" applyProtection="1">
      <alignment horizontal="right"/>
    </xf>
    <xf numFmtId="166" fontId="15" fillId="4" borderId="9" xfId="0" applyNumberFormat="1" applyFont="1" applyFill="1" applyBorder="1" applyProtection="1"/>
  </cellXfs>
  <cellStyles count="2">
    <cellStyle name="Normal" xfId="0" builtinId="0"/>
    <cellStyle name="Normal 2" xfId="1" xr:uid="{8989F648-9F05-4643-8F8D-46B142D8B4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7"/>
  <sheetViews>
    <sheetView tabSelected="1" workbookViewId="0">
      <selection activeCell="G57" sqref="G57"/>
    </sheetView>
  </sheetViews>
  <sheetFormatPr defaultColWidth="9.88671875" defaultRowHeight="15"/>
  <cols>
    <col min="1" max="1" width="9.33203125" customWidth="1"/>
    <col min="2" max="2" width="7.88671875" customWidth="1"/>
    <col min="3" max="3" width="7.5546875" customWidth="1"/>
    <col min="4" max="4" width="9.109375" customWidth="1"/>
    <col min="5" max="6" width="9.5546875" customWidth="1"/>
    <col min="7" max="7" width="8.6640625" customWidth="1"/>
    <col min="8" max="8" width="10.5546875" bestFit="1" customWidth="1"/>
    <col min="9" max="9" width="10.77734375" bestFit="1" customWidth="1"/>
  </cols>
  <sheetData>
    <row r="1" spans="1:9">
      <c r="A1" s="327"/>
      <c r="B1" s="328"/>
      <c r="C1" s="328"/>
      <c r="D1" s="328"/>
      <c r="E1" s="328"/>
      <c r="F1" s="328"/>
      <c r="G1" s="328"/>
      <c r="H1" s="328"/>
      <c r="I1" s="329"/>
    </row>
    <row r="2" spans="1:9" ht="20.100000000000001" customHeight="1">
      <c r="A2" s="361" t="s">
        <v>88</v>
      </c>
      <c r="B2" s="362"/>
      <c r="C2" s="362"/>
      <c r="D2" s="362"/>
      <c r="E2" s="362"/>
      <c r="F2" s="362"/>
      <c r="G2" s="362"/>
      <c r="H2" s="362"/>
      <c r="I2" s="363"/>
    </row>
    <row r="3" spans="1:9">
      <c r="A3" s="330"/>
      <c r="B3" s="215"/>
      <c r="C3" s="215"/>
      <c r="D3" s="215"/>
      <c r="E3" s="215"/>
      <c r="F3" s="215"/>
      <c r="G3" s="43"/>
      <c r="H3" s="41" t="s">
        <v>1</v>
      </c>
      <c r="I3" s="331">
        <v>43922</v>
      </c>
    </row>
    <row r="4" spans="1:9" ht="15.75">
      <c r="A4" s="289" t="s">
        <v>61</v>
      </c>
      <c r="B4" s="55"/>
      <c r="C4" s="159"/>
      <c r="D4" s="70"/>
      <c r="E4" s="55"/>
      <c r="F4" s="55"/>
      <c r="G4" s="44" t="s">
        <v>3</v>
      </c>
      <c r="H4" s="150"/>
      <c r="I4" s="290"/>
    </row>
    <row r="5" spans="1:9">
      <c r="A5" s="289" t="s">
        <v>62</v>
      </c>
      <c r="B5" s="44"/>
      <c r="C5" s="10" t="s">
        <v>94</v>
      </c>
      <c r="D5" s="10"/>
      <c r="E5" s="42"/>
      <c r="F5" s="42"/>
      <c r="G5" s="43"/>
      <c r="H5" s="42" t="s">
        <v>5</v>
      </c>
      <c r="I5" s="332"/>
    </row>
    <row r="6" spans="1:9">
      <c r="A6" s="289"/>
      <c r="B6" s="42"/>
      <c r="C6" s="42" t="s">
        <v>3</v>
      </c>
      <c r="D6" s="42"/>
      <c r="E6" s="42"/>
      <c r="F6" s="42"/>
      <c r="G6" s="42"/>
      <c r="H6" s="42"/>
      <c r="I6" s="290"/>
    </row>
    <row r="7" spans="1:9">
      <c r="A7" s="289" t="s">
        <v>7</v>
      </c>
      <c r="B7" s="44"/>
      <c r="C7" s="10"/>
      <c r="D7" s="10"/>
      <c r="E7" s="6"/>
      <c r="F7" s="42"/>
      <c r="G7" s="42"/>
      <c r="H7" s="150"/>
      <c r="I7" s="290"/>
    </row>
    <row r="8" spans="1:9">
      <c r="A8" s="289"/>
      <c r="B8" s="44"/>
      <c r="C8" s="280"/>
      <c r="D8" s="280"/>
      <c r="E8" s="281"/>
      <c r="F8" s="42"/>
      <c r="G8" s="42"/>
      <c r="H8" s="42"/>
      <c r="I8" s="290"/>
    </row>
    <row r="9" spans="1:9">
      <c r="A9" s="289"/>
      <c r="B9" s="42"/>
      <c r="C9" s="42" t="s">
        <v>3</v>
      </c>
      <c r="D9" s="42"/>
      <c r="E9" s="150"/>
      <c r="F9" s="150"/>
      <c r="G9" s="44" t="s">
        <v>8</v>
      </c>
      <c r="H9" s="44"/>
      <c r="I9" s="290"/>
    </row>
    <row r="10" spans="1:9" ht="15.75">
      <c r="A10" s="289" t="s">
        <v>64</v>
      </c>
      <c r="B10" s="44"/>
      <c r="C10" s="10" t="s">
        <v>24</v>
      </c>
      <c r="D10" s="42"/>
      <c r="E10" s="150"/>
      <c r="F10" s="150"/>
      <c r="G10" s="72" t="s">
        <v>120</v>
      </c>
      <c r="H10" s="10"/>
      <c r="I10" s="292"/>
    </row>
    <row r="11" spans="1:9" ht="15.75" thickBot="1">
      <c r="A11" s="289"/>
      <c r="B11" s="44"/>
      <c r="C11" s="42"/>
      <c r="D11" s="43"/>
      <c r="E11" s="43"/>
      <c r="F11" s="43"/>
      <c r="G11" s="45"/>
      <c r="H11" s="42"/>
      <c r="I11" s="290"/>
    </row>
    <row r="12" spans="1:9" ht="16.5" thickTop="1" thickBot="1">
      <c r="A12" s="333"/>
      <c r="B12" s="25"/>
      <c r="C12" s="26"/>
      <c r="D12" s="31"/>
      <c r="E12" s="31"/>
      <c r="F12" s="35"/>
      <c r="G12" s="25" t="s">
        <v>10</v>
      </c>
      <c r="H12" s="27" t="s">
        <v>31</v>
      </c>
      <c r="I12" s="294" t="s">
        <v>11</v>
      </c>
    </row>
    <row r="13" spans="1:9" ht="15.75" thickTop="1">
      <c r="A13" s="334" t="s">
        <v>12</v>
      </c>
      <c r="B13" s="186"/>
      <c r="C13" s="186"/>
      <c r="D13" s="73" t="s">
        <v>50</v>
      </c>
      <c r="E13" s="128" t="s">
        <v>52</v>
      </c>
      <c r="F13" s="128" t="s">
        <v>77</v>
      </c>
      <c r="G13" s="12"/>
      <c r="H13" s="126">
        <v>0.13</v>
      </c>
      <c r="I13" s="296"/>
    </row>
    <row r="14" spans="1:9">
      <c r="A14" s="335" t="s">
        <v>3</v>
      </c>
      <c r="B14" s="39" t="s">
        <v>25</v>
      </c>
      <c r="C14" s="188" t="s">
        <v>78</v>
      </c>
      <c r="D14" s="73" t="s">
        <v>51</v>
      </c>
      <c r="E14" s="129" t="s">
        <v>53</v>
      </c>
      <c r="F14" s="129" t="s">
        <v>79</v>
      </c>
      <c r="G14" s="76" t="s">
        <v>21</v>
      </c>
      <c r="H14" s="77" t="s">
        <v>22</v>
      </c>
      <c r="I14" s="298" t="s">
        <v>23</v>
      </c>
    </row>
    <row r="15" spans="1:9">
      <c r="A15" s="336" t="s">
        <v>13</v>
      </c>
      <c r="B15" s="39" t="s">
        <v>26</v>
      </c>
      <c r="C15" s="188" t="s">
        <v>80</v>
      </c>
      <c r="D15" s="74">
        <v>480</v>
      </c>
      <c r="E15" s="39">
        <v>480</v>
      </c>
      <c r="F15" s="190">
        <v>481</v>
      </c>
      <c r="G15" s="191"/>
      <c r="H15" s="11"/>
      <c r="I15" s="300"/>
    </row>
    <row r="16" spans="1:9" ht="15.75" thickBot="1">
      <c r="A16" s="337" t="s">
        <v>14</v>
      </c>
      <c r="B16" s="192" t="s">
        <v>3</v>
      </c>
      <c r="C16" s="193"/>
      <c r="D16" s="75">
        <v>0.5</v>
      </c>
      <c r="E16" s="75">
        <v>0.35</v>
      </c>
      <c r="F16" s="216">
        <v>0.15</v>
      </c>
      <c r="G16" s="194"/>
      <c r="H16" s="38"/>
      <c r="I16" s="302"/>
    </row>
    <row r="17" spans="1:9" ht="16.5" thickTop="1">
      <c r="A17" s="338" t="s">
        <v>15</v>
      </c>
      <c r="B17" s="13"/>
      <c r="C17" s="13"/>
      <c r="D17" s="13"/>
      <c r="E17" s="13"/>
      <c r="F17" s="195"/>
      <c r="G17" s="13"/>
      <c r="H17" s="14"/>
      <c r="I17" s="304"/>
    </row>
    <row r="18" spans="1:9" ht="6" customHeight="1">
      <c r="A18" s="339" t="s">
        <v>3</v>
      </c>
      <c r="B18" s="16"/>
      <c r="C18" s="16"/>
      <c r="D18" s="16" t="s">
        <v>3</v>
      </c>
      <c r="E18" s="16"/>
      <c r="F18" s="196" t="s">
        <v>3</v>
      </c>
      <c r="G18" s="16" t="s">
        <v>3</v>
      </c>
      <c r="H18" s="17" t="s">
        <v>3</v>
      </c>
      <c r="I18" s="340" t="s">
        <v>3</v>
      </c>
    </row>
    <row r="19" spans="1:9" ht="15" customHeight="1">
      <c r="A19" s="355"/>
      <c r="B19" s="115"/>
      <c r="C19" s="140"/>
      <c r="D19" s="85"/>
      <c r="E19" s="85"/>
      <c r="F19" s="217"/>
      <c r="G19" s="218"/>
      <c r="H19" s="83"/>
      <c r="I19" s="308"/>
    </row>
    <row r="20" spans="1:9" ht="15" customHeight="1">
      <c r="A20" s="356">
        <v>105</v>
      </c>
      <c r="B20" s="258">
        <v>1599</v>
      </c>
      <c r="C20" s="259">
        <f>H$35</f>
        <v>0</v>
      </c>
      <c r="D20" s="260">
        <f>G20*D$16</f>
        <v>0</v>
      </c>
      <c r="E20" s="260">
        <f>G20*E$16</f>
        <v>0</v>
      </c>
      <c r="F20" s="260">
        <f>G20*F$16</f>
        <v>0</v>
      </c>
      <c r="G20" s="261">
        <f>B20*C20</f>
        <v>0</v>
      </c>
      <c r="H20" s="262">
        <f>H$13*(G20)</f>
        <v>0</v>
      </c>
      <c r="I20" s="357">
        <f>SUM(G20:H20)</f>
        <v>0</v>
      </c>
    </row>
    <row r="21" spans="1:9" ht="15" customHeight="1">
      <c r="A21" s="358"/>
      <c r="B21" s="263"/>
      <c r="C21" s="259"/>
      <c r="D21" s="260"/>
      <c r="E21" s="260"/>
      <c r="F21" s="264"/>
      <c r="G21" s="261"/>
      <c r="H21" s="262"/>
      <c r="I21" s="357"/>
    </row>
    <row r="22" spans="1:9" ht="15" customHeight="1">
      <c r="A22" s="356">
        <v>110</v>
      </c>
      <c r="B22" s="258">
        <v>2098</v>
      </c>
      <c r="C22" s="259">
        <f>H$35</f>
        <v>0</v>
      </c>
      <c r="D22" s="260">
        <f>G22*D$16</f>
        <v>0</v>
      </c>
      <c r="E22" s="260">
        <f>G22*E$16</f>
        <v>0</v>
      </c>
      <c r="F22" s="260">
        <f>G22*F$16</f>
        <v>0</v>
      </c>
      <c r="G22" s="261">
        <f>B22*C22</f>
        <v>0</v>
      </c>
      <c r="H22" s="262">
        <f>H$13*(G22)</f>
        <v>0</v>
      </c>
      <c r="I22" s="357">
        <f>SUM(G22:H22)</f>
        <v>0</v>
      </c>
    </row>
    <row r="23" spans="1:9" ht="15" customHeight="1">
      <c r="A23" s="358"/>
      <c r="B23" s="263"/>
      <c r="C23" s="259"/>
      <c r="D23" s="260"/>
      <c r="E23" s="260"/>
      <c r="F23" s="264"/>
      <c r="G23" s="261"/>
      <c r="H23" s="262"/>
      <c r="I23" s="357"/>
    </row>
    <row r="24" spans="1:9" ht="15" customHeight="1">
      <c r="A24" s="356">
        <v>120</v>
      </c>
      <c r="B24" s="258">
        <v>2221</v>
      </c>
      <c r="C24" s="259">
        <f>H$35</f>
        <v>0</v>
      </c>
      <c r="D24" s="260">
        <f>G24*D$16</f>
        <v>0</v>
      </c>
      <c r="E24" s="260">
        <f>G24*E$16</f>
        <v>0</v>
      </c>
      <c r="F24" s="260">
        <f>G24*F$16</f>
        <v>0</v>
      </c>
      <c r="G24" s="261">
        <f>B24*C24</f>
        <v>0</v>
      </c>
      <c r="H24" s="262">
        <f>H$13*(G24)</f>
        <v>0</v>
      </c>
      <c r="I24" s="357">
        <f>SUM(G24:H24)</f>
        <v>0</v>
      </c>
    </row>
    <row r="25" spans="1:9" ht="15" customHeight="1">
      <c r="A25" s="358"/>
      <c r="B25" s="263"/>
      <c r="C25" s="259"/>
      <c r="D25" s="260"/>
      <c r="E25" s="260"/>
      <c r="F25" s="264"/>
      <c r="G25" s="261"/>
      <c r="H25" s="262"/>
      <c r="I25" s="357"/>
    </row>
    <row r="26" spans="1:9" ht="15" customHeight="1">
      <c r="A26" s="356">
        <v>130</v>
      </c>
      <c r="B26" s="258">
        <v>2171</v>
      </c>
      <c r="C26" s="259">
        <f>H$35</f>
        <v>0</v>
      </c>
      <c r="D26" s="260">
        <f>G26*D$16</f>
        <v>0</v>
      </c>
      <c r="E26" s="260">
        <f>G26*E$16</f>
        <v>0</v>
      </c>
      <c r="F26" s="260">
        <f>G26*F$16</f>
        <v>0</v>
      </c>
      <c r="G26" s="261">
        <f>B26*C26</f>
        <v>0</v>
      </c>
      <c r="H26" s="262">
        <f>H$13*(G26)</f>
        <v>0</v>
      </c>
      <c r="I26" s="357">
        <f>SUM(G26:H26)</f>
        <v>0</v>
      </c>
    </row>
    <row r="27" spans="1:9" ht="15" customHeight="1">
      <c r="A27" s="358"/>
      <c r="B27" s="263"/>
      <c r="C27" s="259"/>
      <c r="D27" s="260"/>
      <c r="E27" s="260"/>
      <c r="F27" s="264"/>
      <c r="G27" s="261"/>
      <c r="H27" s="262"/>
      <c r="I27" s="357"/>
    </row>
    <row r="28" spans="1:9" s="219" customFormat="1" ht="15" customHeight="1">
      <c r="A28" s="356">
        <v>140</v>
      </c>
      <c r="B28" s="258">
        <v>2209</v>
      </c>
      <c r="C28" s="259">
        <f>H$35</f>
        <v>0</v>
      </c>
      <c r="D28" s="260">
        <f>G28*D$16</f>
        <v>0</v>
      </c>
      <c r="E28" s="260">
        <f>G28*E$16</f>
        <v>0</v>
      </c>
      <c r="F28" s="260">
        <f>G28*F$16</f>
        <v>0</v>
      </c>
      <c r="G28" s="261">
        <f>B28*C28</f>
        <v>0</v>
      </c>
      <c r="H28" s="262">
        <f>H$13*(G28)</f>
        <v>0</v>
      </c>
      <c r="I28" s="357">
        <f>SUM(G28:H28)</f>
        <v>0</v>
      </c>
    </row>
    <row r="29" spans="1:9" s="220" customFormat="1" ht="15" customHeight="1">
      <c r="A29" s="358"/>
      <c r="B29" s="263"/>
      <c r="C29" s="265"/>
      <c r="D29" s="266"/>
      <c r="E29" s="266"/>
      <c r="F29" s="267"/>
      <c r="G29" s="268"/>
      <c r="H29" s="269"/>
      <c r="I29" s="359"/>
    </row>
    <row r="30" spans="1:9" s="220" customFormat="1" ht="15" customHeight="1">
      <c r="A30" s="356">
        <v>160</v>
      </c>
      <c r="B30" s="258">
        <v>2177</v>
      </c>
      <c r="C30" s="259">
        <f>H$35</f>
        <v>0</v>
      </c>
      <c r="D30" s="260">
        <f>G30*D$16</f>
        <v>0</v>
      </c>
      <c r="E30" s="260">
        <f>G30*E$16</f>
        <v>0</v>
      </c>
      <c r="F30" s="260">
        <f>G30*F$16</f>
        <v>0</v>
      </c>
      <c r="G30" s="261">
        <f>B30*C30</f>
        <v>0</v>
      </c>
      <c r="H30" s="262">
        <f>H$13*(G30)</f>
        <v>0</v>
      </c>
      <c r="I30" s="357">
        <f>SUM(G30:H30)</f>
        <v>0</v>
      </c>
    </row>
    <row r="31" spans="1:9" s="220" customFormat="1" ht="15" customHeight="1">
      <c r="A31" s="358"/>
      <c r="B31" s="263"/>
      <c r="C31" s="270"/>
      <c r="D31" s="271"/>
      <c r="E31" s="271"/>
      <c r="F31" s="272"/>
      <c r="G31" s="273"/>
      <c r="H31" s="274"/>
      <c r="I31" s="359"/>
    </row>
    <row r="32" spans="1:9" s="220" customFormat="1" ht="15" customHeight="1">
      <c r="A32" s="356">
        <v>170</v>
      </c>
      <c r="B32" s="258">
        <v>2388</v>
      </c>
      <c r="C32" s="259">
        <f>H$35</f>
        <v>0</v>
      </c>
      <c r="D32" s="260">
        <f>G32*D$16</f>
        <v>0</v>
      </c>
      <c r="E32" s="260">
        <f>G32*E$16</f>
        <v>0</v>
      </c>
      <c r="F32" s="260">
        <f>G32*F$16</f>
        <v>0</v>
      </c>
      <c r="G32" s="261">
        <f>B32*C32</f>
        <v>0</v>
      </c>
      <c r="H32" s="262">
        <f>H$13*(G32)</f>
        <v>0</v>
      </c>
      <c r="I32" s="357">
        <f>SUM(G32:H32)</f>
        <v>0</v>
      </c>
    </row>
    <row r="33" spans="1:9" s="220" customFormat="1" ht="15" customHeight="1">
      <c r="A33" s="346" t="s">
        <v>81</v>
      </c>
      <c r="B33" s="275"/>
      <c r="C33" s="270"/>
      <c r="D33" s="271"/>
      <c r="E33" s="271"/>
      <c r="F33" s="272"/>
      <c r="G33" s="273"/>
      <c r="H33" s="274"/>
      <c r="I33" s="359"/>
    </row>
    <row r="34" spans="1:9" s="220" customFormat="1" ht="15" customHeight="1" thickBot="1">
      <c r="A34" s="346" t="s">
        <v>90</v>
      </c>
      <c r="B34" s="275"/>
      <c r="C34" s="270"/>
      <c r="D34" s="271"/>
      <c r="E34" s="271"/>
      <c r="F34" s="272"/>
      <c r="G34" s="273"/>
      <c r="H34" s="274"/>
      <c r="I34" s="359"/>
    </row>
    <row r="35" spans="1:9" ht="15.75" customHeight="1" thickTop="1">
      <c r="A35" s="343"/>
      <c r="B35" s="105" t="s">
        <v>83</v>
      </c>
      <c r="C35" s="106"/>
      <c r="D35" s="107"/>
      <c r="E35" s="107"/>
      <c r="F35" s="108"/>
      <c r="G35" s="109"/>
      <c r="H35" s="205"/>
      <c r="I35" s="340"/>
    </row>
    <row r="36" spans="1:9" ht="15.75" customHeight="1">
      <c r="A36" s="347" t="s">
        <v>3</v>
      </c>
      <c r="B36" s="110" t="s">
        <v>95</v>
      </c>
      <c r="C36" s="65"/>
      <c r="D36" s="67"/>
      <c r="E36" s="67"/>
      <c r="F36" s="67"/>
      <c r="G36" s="69"/>
      <c r="H36" s="90"/>
      <c r="I36" s="340"/>
    </row>
    <row r="37" spans="1:9" ht="15" customHeight="1">
      <c r="A37" s="347"/>
      <c r="B37" s="92"/>
      <c r="C37" s="89"/>
      <c r="D37" s="67"/>
      <c r="E37" s="67"/>
      <c r="F37" s="67"/>
      <c r="G37" s="69"/>
      <c r="H37" s="90"/>
      <c r="I37" s="340"/>
    </row>
    <row r="38" spans="1:9" ht="15" customHeight="1">
      <c r="A38" s="347"/>
      <c r="B38" s="91" t="s">
        <v>28</v>
      </c>
      <c r="C38" s="65" t="s">
        <v>84</v>
      </c>
      <c r="D38" s="66"/>
      <c r="E38" s="66"/>
      <c r="F38" s="67"/>
      <c r="G38" s="68"/>
      <c r="H38" s="90"/>
      <c r="I38" s="340"/>
    </row>
    <row r="39" spans="1:9" ht="15" customHeight="1">
      <c r="A39" s="347"/>
      <c r="B39" s="91"/>
      <c r="C39" s="65" t="s">
        <v>85</v>
      </c>
      <c r="D39" s="66"/>
      <c r="E39" s="66"/>
      <c r="F39" s="67"/>
      <c r="G39" s="68"/>
      <c r="H39" s="90"/>
      <c r="I39" s="340"/>
    </row>
    <row r="40" spans="1:9" ht="15" customHeight="1">
      <c r="A40" s="347"/>
      <c r="B40" s="91"/>
      <c r="C40" s="65" t="s">
        <v>86</v>
      </c>
      <c r="D40" s="66"/>
      <c r="E40" s="66"/>
      <c r="F40" s="67"/>
      <c r="G40" s="68"/>
      <c r="H40" s="90"/>
      <c r="I40" s="340"/>
    </row>
    <row r="41" spans="1:9" ht="15" customHeight="1" thickBot="1">
      <c r="A41" s="347"/>
      <c r="B41" s="111"/>
      <c r="C41" s="112" t="s">
        <v>87</v>
      </c>
      <c r="D41" s="211"/>
      <c r="E41" s="211"/>
      <c r="F41" s="211"/>
      <c r="G41" s="211"/>
      <c r="H41" s="113"/>
      <c r="I41" s="340"/>
    </row>
    <row r="42" spans="1:9" ht="15" customHeight="1" thickTop="1">
      <c r="A42" s="307"/>
      <c r="B42" s="114"/>
      <c r="C42" s="114"/>
      <c r="D42" s="228"/>
      <c r="E42" s="228"/>
      <c r="F42" s="80"/>
      <c r="G42" s="86"/>
      <c r="H42" s="83"/>
      <c r="I42" s="308"/>
    </row>
    <row r="43" spans="1:9" ht="15" customHeight="1">
      <c r="A43" s="307"/>
      <c r="B43" s="114"/>
      <c r="C43" s="114"/>
      <c r="D43" s="228"/>
      <c r="E43" s="228"/>
      <c r="F43" s="80"/>
      <c r="G43" s="86"/>
      <c r="H43" s="83"/>
      <c r="I43" s="308"/>
    </row>
    <row r="44" spans="1:9" ht="15" customHeight="1">
      <c r="A44" s="307"/>
      <c r="B44" s="114"/>
      <c r="C44" s="114"/>
      <c r="D44" s="228"/>
      <c r="E44" s="228"/>
      <c r="F44" s="80"/>
      <c r="G44" s="86"/>
      <c r="H44" s="83"/>
      <c r="I44" s="308"/>
    </row>
    <row r="45" spans="1:9" ht="15" customHeight="1" thickBot="1">
      <c r="A45" s="314" t="s">
        <v>16</v>
      </c>
      <c r="B45" s="20" t="s">
        <v>121</v>
      </c>
      <c r="C45" s="20"/>
      <c r="D45" s="20"/>
      <c r="E45" s="20"/>
      <c r="F45" s="20"/>
      <c r="G45" s="20"/>
      <c r="H45" s="211"/>
      <c r="I45" s="317"/>
    </row>
    <row r="46" spans="1:9" ht="15" customHeight="1" thickTop="1">
      <c r="A46" s="316"/>
      <c r="B46" s="54"/>
      <c r="C46" s="54"/>
      <c r="D46" s="54"/>
      <c r="E46" s="54"/>
      <c r="F46" s="54"/>
      <c r="G46" s="54"/>
      <c r="H46" s="54"/>
      <c r="I46" s="354" t="s">
        <v>3</v>
      </c>
    </row>
    <row r="47" spans="1:9" ht="15" customHeight="1">
      <c r="A47" s="364" t="s">
        <v>27</v>
      </c>
      <c r="B47" s="365"/>
      <c r="C47" s="365"/>
      <c r="D47" s="365"/>
      <c r="E47" s="365"/>
      <c r="F47" s="365"/>
      <c r="G47" s="365"/>
      <c r="H47" s="365"/>
      <c r="I47" s="366"/>
    </row>
    <row r="48" spans="1:9" ht="15" customHeight="1">
      <c r="A48" s="316"/>
      <c r="B48" s="54"/>
      <c r="C48" s="54"/>
      <c r="D48" s="54"/>
      <c r="E48" s="54"/>
      <c r="F48" s="54"/>
      <c r="G48" s="54"/>
      <c r="H48" s="54"/>
      <c r="I48" s="317"/>
    </row>
    <row r="49" spans="1:9" ht="15" customHeight="1">
      <c r="A49" s="316" t="s">
        <v>32</v>
      </c>
      <c r="B49" s="54"/>
      <c r="C49" s="54"/>
      <c r="D49" s="96"/>
      <c r="E49" s="96"/>
      <c r="F49" s="96"/>
      <c r="G49" s="96"/>
      <c r="H49" s="96"/>
      <c r="I49" s="317"/>
    </row>
    <row r="50" spans="1:9" ht="15" customHeight="1">
      <c r="A50" s="316" t="s">
        <v>33</v>
      </c>
      <c r="B50" s="54"/>
      <c r="C50" s="54"/>
      <c r="D50" s="54"/>
      <c r="E50" s="54"/>
      <c r="F50" s="54"/>
      <c r="G50" s="54"/>
      <c r="H50" s="54"/>
      <c r="I50" s="317"/>
    </row>
    <row r="51" spans="1:9" ht="15" customHeight="1">
      <c r="A51" s="316" t="s">
        <v>34</v>
      </c>
      <c r="B51" s="99"/>
      <c r="C51" s="55"/>
      <c r="D51" s="55"/>
      <c r="E51" s="55"/>
      <c r="F51" s="54"/>
      <c r="G51" s="54"/>
      <c r="H51" s="54"/>
      <c r="I51" s="317"/>
    </row>
    <row r="52" spans="1:9" ht="15" customHeight="1">
      <c r="A52" s="318" t="s">
        <v>92</v>
      </c>
      <c r="B52" s="54"/>
      <c r="C52" s="54"/>
      <c r="D52" s="54"/>
      <c r="E52" s="54"/>
      <c r="F52" s="54"/>
      <c r="G52" s="54"/>
      <c r="H52" s="54"/>
      <c r="I52" s="317"/>
    </row>
    <row r="53" spans="1:9" ht="15" customHeight="1">
      <c r="A53" s="318" t="s">
        <v>93</v>
      </c>
      <c r="B53" s="54"/>
      <c r="C53" s="54"/>
      <c r="D53" s="55"/>
      <c r="E53" s="55"/>
      <c r="F53" s="55"/>
      <c r="G53" s="55"/>
      <c r="H53" s="55"/>
      <c r="I53" s="319"/>
    </row>
    <row r="54" spans="1:9" ht="15" customHeight="1">
      <c r="A54" s="316" t="s">
        <v>35</v>
      </c>
      <c r="B54" s="54"/>
      <c r="C54" s="54"/>
      <c r="D54" s="54"/>
      <c r="E54" s="54"/>
      <c r="F54" s="54"/>
      <c r="G54" s="54"/>
      <c r="H54" s="54"/>
      <c r="I54" s="317"/>
    </row>
    <row r="55" spans="1:9" ht="15" customHeight="1">
      <c r="A55" s="316" t="s">
        <v>36</v>
      </c>
      <c r="B55" s="54"/>
      <c r="C55" s="54"/>
      <c r="D55" s="54"/>
      <c r="E55" s="54"/>
      <c r="F55" s="54"/>
      <c r="G55" s="54"/>
      <c r="H55" s="54"/>
      <c r="I55" s="317"/>
    </row>
    <row r="56" spans="1:9" ht="15" customHeight="1">
      <c r="A56" s="316" t="s">
        <v>37</v>
      </c>
      <c r="B56" s="54"/>
      <c r="C56" s="54"/>
      <c r="D56" s="54"/>
      <c r="E56" s="54"/>
      <c r="F56" s="54"/>
      <c r="G56" s="229" t="s">
        <v>122</v>
      </c>
      <c r="H56" s="229"/>
      <c r="I56" s="320"/>
    </row>
    <row r="57" spans="1:9" ht="15" customHeight="1">
      <c r="A57" s="318" t="s">
        <v>38</v>
      </c>
      <c r="B57" s="54"/>
      <c r="C57" s="54"/>
      <c r="D57" s="54"/>
      <c r="E57" s="54"/>
      <c r="F57" s="54"/>
      <c r="G57" s="169"/>
      <c r="H57" s="169"/>
      <c r="I57" s="321"/>
    </row>
    <row r="58" spans="1:9" ht="15" customHeight="1">
      <c r="A58" s="316"/>
      <c r="B58" s="54"/>
      <c r="C58" s="54"/>
      <c r="D58" s="54"/>
      <c r="E58" s="54"/>
      <c r="F58" s="54"/>
      <c r="G58" s="214" t="s">
        <v>59</v>
      </c>
      <c r="H58" s="214"/>
      <c r="I58" s="349"/>
    </row>
    <row r="59" spans="1:9" ht="15" customHeight="1">
      <c r="A59" s="316"/>
      <c r="B59" s="54"/>
      <c r="C59" s="54"/>
      <c r="D59" s="54"/>
      <c r="E59" s="54"/>
      <c r="F59" s="54"/>
      <c r="G59" s="54"/>
      <c r="H59" s="54"/>
      <c r="I59" s="317"/>
    </row>
    <row r="60" spans="1:9" ht="15" customHeight="1" thickBot="1">
      <c r="A60" s="322" t="s">
        <v>17</v>
      </c>
      <c r="B60" s="323"/>
      <c r="C60" s="324" t="s">
        <v>18</v>
      </c>
      <c r="D60" s="323" t="s">
        <v>19</v>
      </c>
      <c r="E60" s="323"/>
      <c r="F60" s="323" t="s">
        <v>20</v>
      </c>
      <c r="G60" s="323"/>
      <c r="H60" s="325"/>
      <c r="I60" s="326"/>
    </row>
    <row r="62" spans="1:9" ht="6.75" customHeight="1"/>
    <row r="63" spans="1:9" ht="6.75" customHeight="1"/>
    <row r="65" ht="12" customHeight="1"/>
    <row r="66" ht="12" customHeight="1"/>
    <row r="67" ht="12" customHeight="1"/>
  </sheetData>
  <mergeCells count="2">
    <mergeCell ref="A2:I2"/>
    <mergeCell ref="A47:I47"/>
  </mergeCells>
  <pageMargins left="0.7" right="0.7" top="0.75" bottom="0.75" header="0.3" footer="0.3"/>
  <pageSetup paperSize="5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zoomScaleNormal="100" workbookViewId="0">
      <selection activeCell="B7" sqref="B7:B8"/>
    </sheetView>
  </sheetViews>
  <sheetFormatPr defaultColWidth="9.88671875" defaultRowHeight="15"/>
  <cols>
    <col min="1" max="1" width="10" customWidth="1"/>
    <col min="2" max="2" width="5.6640625" customWidth="1"/>
    <col min="3" max="3" width="9" customWidth="1"/>
    <col min="4" max="5" width="8.88671875" customWidth="1"/>
    <col min="6" max="7" width="8.6640625" customWidth="1"/>
    <col min="8" max="8" width="8.44140625" customWidth="1"/>
    <col min="9" max="9" width="12" customWidth="1"/>
  </cols>
  <sheetData>
    <row r="1" spans="1:9">
      <c r="A1" s="327"/>
      <c r="B1" s="328"/>
      <c r="C1" s="328"/>
      <c r="D1" s="328"/>
      <c r="E1" s="328"/>
      <c r="F1" s="328"/>
      <c r="G1" s="328"/>
      <c r="H1" s="328"/>
      <c r="I1" s="329"/>
    </row>
    <row r="2" spans="1:9" ht="20.100000000000001" customHeight="1">
      <c r="A2" s="361" t="s">
        <v>88</v>
      </c>
      <c r="B2" s="362"/>
      <c r="C2" s="362"/>
      <c r="D2" s="362"/>
      <c r="E2" s="362"/>
      <c r="F2" s="362"/>
      <c r="G2" s="362"/>
      <c r="H2" s="362"/>
      <c r="I2" s="363"/>
    </row>
    <row r="3" spans="1:9">
      <c r="A3" s="330"/>
      <c r="B3" s="215"/>
      <c r="C3" s="215"/>
      <c r="D3" s="215"/>
      <c r="E3" s="215"/>
      <c r="F3" s="215"/>
      <c r="G3" s="43"/>
      <c r="H3" s="41" t="s">
        <v>1</v>
      </c>
      <c r="I3" s="331">
        <f>'100'!I3</f>
        <v>43922</v>
      </c>
    </row>
    <row r="4" spans="1:9" ht="15.75">
      <c r="A4" s="289" t="s">
        <v>61</v>
      </c>
      <c r="B4" s="159"/>
      <c r="C4" s="70"/>
      <c r="D4" s="55"/>
      <c r="E4" s="55"/>
      <c r="F4" s="55"/>
      <c r="G4" s="44" t="s">
        <v>3</v>
      </c>
      <c r="H4" s="256"/>
      <c r="I4" s="290"/>
    </row>
    <row r="5" spans="1:9">
      <c r="A5" s="289" t="s">
        <v>62</v>
      </c>
      <c r="B5" s="10" t="s">
        <v>89</v>
      </c>
      <c r="C5" s="10"/>
      <c r="D5" s="42"/>
      <c r="E5" s="42"/>
      <c r="F5" s="42"/>
      <c r="G5" s="43"/>
      <c r="H5" s="41" t="s">
        <v>5</v>
      </c>
      <c r="I5" s="332">
        <f>'100'!I5</f>
        <v>0</v>
      </c>
    </row>
    <row r="6" spans="1:9">
      <c r="A6" s="289"/>
      <c r="B6" s="42" t="s">
        <v>3</v>
      </c>
      <c r="C6" s="42"/>
      <c r="D6" s="42"/>
      <c r="E6" s="42"/>
      <c r="F6" s="42"/>
      <c r="G6" s="42"/>
      <c r="H6" s="42"/>
      <c r="I6" s="290"/>
    </row>
    <row r="7" spans="1:9">
      <c r="A7" s="289" t="s">
        <v>7</v>
      </c>
      <c r="B7" s="10"/>
      <c r="C7" s="10"/>
      <c r="D7" s="6"/>
      <c r="E7" s="42"/>
      <c r="F7" s="42"/>
      <c r="G7" s="42"/>
      <c r="H7" s="150"/>
      <c r="I7" s="290"/>
    </row>
    <row r="8" spans="1:9">
      <c r="A8" s="289"/>
      <c r="B8" s="280"/>
      <c r="C8" s="280"/>
      <c r="D8" s="281"/>
      <c r="E8" s="42"/>
      <c r="F8" s="42"/>
      <c r="G8" s="42"/>
      <c r="H8" s="42"/>
      <c r="I8" s="290"/>
    </row>
    <row r="9" spans="1:9">
      <c r="A9" s="289"/>
      <c r="B9" s="42" t="s">
        <v>3</v>
      </c>
      <c r="C9" s="42"/>
      <c r="D9" s="150"/>
      <c r="E9" s="150"/>
      <c r="F9" s="150"/>
      <c r="G9" s="44" t="s">
        <v>8</v>
      </c>
      <c r="H9" s="44"/>
      <c r="I9" s="290"/>
    </row>
    <row r="10" spans="1:9">
      <c r="A10" s="289" t="s">
        <v>64</v>
      </c>
      <c r="B10" s="255" t="s">
        <v>24</v>
      </c>
      <c r="C10" s="42"/>
      <c r="D10" s="150"/>
      <c r="E10" s="150"/>
      <c r="F10" s="150"/>
      <c r="G10" s="10" t="str">
        <f>'100'!G10</f>
        <v>April 1, 2020 to March 31, 2021</v>
      </c>
      <c r="H10" s="10"/>
      <c r="I10" s="292"/>
    </row>
    <row r="11" spans="1:9" ht="15.75" thickBot="1">
      <c r="A11" s="289"/>
      <c r="B11" s="44"/>
      <c r="C11" s="42"/>
      <c r="D11" s="43"/>
      <c r="E11" s="43"/>
      <c r="F11" s="43"/>
      <c r="G11" s="45"/>
      <c r="H11" s="42"/>
      <c r="I11" s="290"/>
    </row>
    <row r="12" spans="1:9" ht="16.5" thickTop="1" thickBot="1">
      <c r="A12" s="333"/>
      <c r="B12" s="25"/>
      <c r="C12" s="26"/>
      <c r="D12" s="31"/>
      <c r="E12" s="31"/>
      <c r="F12" s="35"/>
      <c r="G12" s="25" t="s">
        <v>10</v>
      </c>
      <c r="H12" s="27" t="s">
        <v>31</v>
      </c>
      <c r="I12" s="294" t="s">
        <v>11</v>
      </c>
    </row>
    <row r="13" spans="1:9" ht="15.75" thickTop="1">
      <c r="A13" s="334" t="s">
        <v>12</v>
      </c>
      <c r="B13" s="186"/>
      <c r="C13" s="186"/>
      <c r="D13" s="73" t="s">
        <v>50</v>
      </c>
      <c r="E13" s="128" t="s">
        <v>52</v>
      </c>
      <c r="F13" s="187" t="s">
        <v>77</v>
      </c>
      <c r="G13" s="12"/>
      <c r="H13" s="126">
        <v>0.13</v>
      </c>
      <c r="I13" s="296"/>
    </row>
    <row r="14" spans="1:9">
      <c r="A14" s="335" t="s">
        <v>3</v>
      </c>
      <c r="B14" s="39" t="s">
        <v>25</v>
      </c>
      <c r="C14" s="188" t="s">
        <v>78</v>
      </c>
      <c r="D14" s="73" t="s">
        <v>51</v>
      </c>
      <c r="E14" s="129" t="s">
        <v>53</v>
      </c>
      <c r="F14" s="189" t="s">
        <v>79</v>
      </c>
      <c r="G14" s="76" t="s">
        <v>21</v>
      </c>
      <c r="H14" s="77" t="s">
        <v>22</v>
      </c>
      <c r="I14" s="298" t="s">
        <v>23</v>
      </c>
    </row>
    <row r="15" spans="1:9">
      <c r="A15" s="336" t="s">
        <v>13</v>
      </c>
      <c r="B15" s="39" t="s">
        <v>26</v>
      </c>
      <c r="C15" s="188" t="s">
        <v>80</v>
      </c>
      <c r="D15" s="74">
        <v>480</v>
      </c>
      <c r="E15" s="39">
        <v>480</v>
      </c>
      <c r="F15" s="190">
        <v>481</v>
      </c>
      <c r="G15" s="191"/>
      <c r="H15" s="11"/>
      <c r="I15" s="300"/>
    </row>
    <row r="16" spans="1:9" ht="15.75" thickBot="1">
      <c r="A16" s="337" t="s">
        <v>14</v>
      </c>
      <c r="B16" s="192" t="s">
        <v>3</v>
      </c>
      <c r="C16" s="193"/>
      <c r="D16" s="75">
        <v>0.5</v>
      </c>
      <c r="E16" s="75">
        <v>0.35</v>
      </c>
      <c r="F16" s="216">
        <v>0.15</v>
      </c>
      <c r="G16" s="194"/>
      <c r="H16" s="38"/>
      <c r="I16" s="302"/>
    </row>
    <row r="17" spans="1:9" ht="16.5" thickTop="1">
      <c r="A17" s="338" t="s">
        <v>15</v>
      </c>
      <c r="B17" s="13"/>
      <c r="C17" s="13"/>
      <c r="D17" s="13"/>
      <c r="E17" s="13"/>
      <c r="F17" s="195"/>
      <c r="G17" s="13"/>
      <c r="H17" s="14"/>
      <c r="I17" s="304"/>
    </row>
    <row r="18" spans="1:9" ht="6" customHeight="1">
      <c r="A18" s="339" t="s">
        <v>3</v>
      </c>
      <c r="B18" s="16"/>
      <c r="C18" s="16"/>
      <c r="D18" s="16" t="s">
        <v>3</v>
      </c>
      <c r="E18" s="16"/>
      <c r="F18" s="196" t="s">
        <v>3</v>
      </c>
      <c r="G18" s="16" t="s">
        <v>3</v>
      </c>
      <c r="H18" s="17" t="s">
        <v>3</v>
      </c>
      <c r="I18" s="340" t="s">
        <v>3</v>
      </c>
    </row>
    <row r="19" spans="1:9" ht="15" customHeight="1">
      <c r="A19" s="341">
        <v>801</v>
      </c>
      <c r="B19" s="197">
        <v>1353</v>
      </c>
      <c r="C19" s="230">
        <f>$H$39</f>
        <v>0</v>
      </c>
      <c r="D19" s="231">
        <f>G19*D$16</f>
        <v>0</v>
      </c>
      <c r="E19" s="231">
        <f>G19*E$16</f>
        <v>0</v>
      </c>
      <c r="F19" s="231">
        <f>G19*F$16</f>
        <v>0</v>
      </c>
      <c r="G19" s="232">
        <f>B19*C19</f>
        <v>0</v>
      </c>
      <c r="H19" s="233">
        <f>H$13*(G19)</f>
        <v>0</v>
      </c>
      <c r="I19" s="350">
        <f>SUM(G19:H19)</f>
        <v>0</v>
      </c>
    </row>
    <row r="20" spans="1:9" ht="15" customHeight="1">
      <c r="A20" s="351"/>
      <c r="B20" s="234"/>
      <c r="C20" s="235"/>
      <c r="D20" s="236"/>
      <c r="E20" s="197"/>
      <c r="F20" s="237"/>
      <c r="G20" s="238"/>
      <c r="H20" s="17"/>
      <c r="I20" s="340"/>
    </row>
    <row r="21" spans="1:9" ht="15" customHeight="1">
      <c r="A21" s="341">
        <v>804</v>
      </c>
      <c r="B21" s="197">
        <v>1829</v>
      </c>
      <c r="C21" s="230">
        <f>$H$39</f>
        <v>0</v>
      </c>
      <c r="D21" s="231">
        <f>G21*D$16</f>
        <v>0</v>
      </c>
      <c r="E21" s="231">
        <f>G21*E$16</f>
        <v>0</v>
      </c>
      <c r="F21" s="231">
        <f>G21*F$16</f>
        <v>0</v>
      </c>
      <c r="G21" s="232">
        <f>B21*C21</f>
        <v>0</v>
      </c>
      <c r="H21" s="233">
        <f>H$13*(G21)</f>
        <v>0</v>
      </c>
      <c r="I21" s="350">
        <f>SUM(G21:H21)</f>
        <v>0</v>
      </c>
    </row>
    <row r="22" spans="1:9" ht="15" customHeight="1">
      <c r="A22" s="351"/>
      <c r="B22" s="234"/>
      <c r="C22" s="235"/>
      <c r="D22" s="236"/>
      <c r="E22" s="197"/>
      <c r="F22" s="237"/>
      <c r="G22" s="238"/>
      <c r="H22" s="17"/>
      <c r="I22" s="340"/>
    </row>
    <row r="23" spans="1:9" ht="15" customHeight="1">
      <c r="A23" s="341">
        <v>805</v>
      </c>
      <c r="B23" s="197">
        <v>1317</v>
      </c>
      <c r="C23" s="230">
        <f>$H$39</f>
        <v>0</v>
      </c>
      <c r="D23" s="231">
        <f>G23*D$16</f>
        <v>0</v>
      </c>
      <c r="E23" s="231">
        <f>G23*E$16</f>
        <v>0</v>
      </c>
      <c r="F23" s="231">
        <f>G23*F$16</f>
        <v>0</v>
      </c>
      <c r="G23" s="232">
        <f>B23*C23</f>
        <v>0</v>
      </c>
      <c r="H23" s="233">
        <f>H$13*(G23)</f>
        <v>0</v>
      </c>
      <c r="I23" s="350">
        <f>SUM(G23:H23)</f>
        <v>0</v>
      </c>
    </row>
    <row r="24" spans="1:9" ht="15" customHeight="1">
      <c r="A24" s="341"/>
      <c r="B24" s="197"/>
      <c r="C24" s="239"/>
      <c r="D24" s="240"/>
      <c r="E24" s="241"/>
      <c r="F24" s="242"/>
      <c r="G24" s="232"/>
      <c r="H24" s="233"/>
      <c r="I24" s="350"/>
    </row>
    <row r="25" spans="1:9" ht="15" customHeight="1">
      <c r="A25" s="341">
        <v>810</v>
      </c>
      <c r="B25" s="197">
        <v>1836</v>
      </c>
      <c r="C25" s="230">
        <f>$H$39</f>
        <v>0</v>
      </c>
      <c r="D25" s="231">
        <f>G25*D$16</f>
        <v>0</v>
      </c>
      <c r="E25" s="231">
        <f>G25*E$16</f>
        <v>0</v>
      </c>
      <c r="F25" s="231">
        <f>G25*F$16</f>
        <v>0</v>
      </c>
      <c r="G25" s="232">
        <f>B25*C25</f>
        <v>0</v>
      </c>
      <c r="H25" s="233">
        <f>H$13*(G25)</f>
        <v>0</v>
      </c>
      <c r="I25" s="350">
        <f>SUM(G25:H25)</f>
        <v>0</v>
      </c>
    </row>
    <row r="26" spans="1:9" ht="15" customHeight="1">
      <c r="A26" s="341"/>
      <c r="B26" s="197"/>
      <c r="C26" s="230"/>
      <c r="D26" s="243"/>
      <c r="E26" s="231"/>
      <c r="F26" s="242"/>
      <c r="G26" s="232"/>
      <c r="H26" s="233"/>
      <c r="I26" s="350"/>
    </row>
    <row r="27" spans="1:9" ht="15" customHeight="1">
      <c r="A27" s="341">
        <v>815</v>
      </c>
      <c r="B27" s="197">
        <v>2092</v>
      </c>
      <c r="C27" s="230">
        <f>$H$39</f>
        <v>0</v>
      </c>
      <c r="D27" s="231">
        <f>G27*D$16</f>
        <v>0</v>
      </c>
      <c r="E27" s="231">
        <f>G27*E$16</f>
        <v>0</v>
      </c>
      <c r="F27" s="231">
        <f>G27*F$16</f>
        <v>0</v>
      </c>
      <c r="G27" s="232">
        <f>B27*C27</f>
        <v>0</v>
      </c>
      <c r="H27" s="233">
        <f>H$13*(G27)</f>
        <v>0</v>
      </c>
      <c r="I27" s="350">
        <f>SUM(G27:H27)</f>
        <v>0</v>
      </c>
    </row>
    <row r="28" spans="1:9" ht="15" customHeight="1">
      <c r="A28" s="341"/>
      <c r="B28" s="197"/>
      <c r="C28" s="230"/>
      <c r="D28" s="243"/>
      <c r="E28" s="231"/>
      <c r="F28" s="242"/>
      <c r="G28" s="232"/>
      <c r="H28" s="233"/>
      <c r="I28" s="350"/>
    </row>
    <row r="29" spans="1:9" ht="15" customHeight="1">
      <c r="A29" s="341" t="s">
        <v>96</v>
      </c>
      <c r="B29" s="197">
        <v>2109</v>
      </c>
      <c r="C29" s="230">
        <f>$H$39</f>
        <v>0</v>
      </c>
      <c r="D29" s="231">
        <f>G29*D$16</f>
        <v>0</v>
      </c>
      <c r="E29" s="231">
        <f>G29*E$16</f>
        <v>0</v>
      </c>
      <c r="F29" s="231">
        <f>G29*F$16</f>
        <v>0</v>
      </c>
      <c r="G29" s="232">
        <f>B29*C29</f>
        <v>0</v>
      </c>
      <c r="H29" s="233">
        <f>H$13*(G29)</f>
        <v>0</v>
      </c>
      <c r="I29" s="350">
        <f>SUM(G29:H29)</f>
        <v>0</v>
      </c>
    </row>
    <row r="30" spans="1:9" ht="15" customHeight="1">
      <c r="A30" s="341"/>
      <c r="B30" s="197"/>
      <c r="C30" s="230"/>
      <c r="D30" s="231"/>
      <c r="E30" s="231"/>
      <c r="F30" s="231"/>
      <c r="G30" s="232"/>
      <c r="H30" s="233"/>
      <c r="I30" s="350"/>
    </row>
    <row r="31" spans="1:9" ht="15" customHeight="1">
      <c r="A31" s="341" t="s">
        <v>97</v>
      </c>
      <c r="B31" s="197">
        <v>2307</v>
      </c>
      <c r="C31" s="230">
        <f>$H$39</f>
        <v>0</v>
      </c>
      <c r="D31" s="231">
        <f>G31*D$16</f>
        <v>0</v>
      </c>
      <c r="E31" s="231">
        <f>G31*E$16</f>
        <v>0</v>
      </c>
      <c r="F31" s="231">
        <f>G31*F$16</f>
        <v>0</v>
      </c>
      <c r="G31" s="232">
        <f>B31*C31</f>
        <v>0</v>
      </c>
      <c r="H31" s="233">
        <f>H$13*(G31)</f>
        <v>0</v>
      </c>
      <c r="I31" s="350">
        <f>SUM(G31:H31)</f>
        <v>0</v>
      </c>
    </row>
    <row r="32" spans="1:9" ht="15" customHeight="1">
      <c r="A32" s="341"/>
      <c r="B32" s="197"/>
      <c r="C32" s="230"/>
      <c r="D32" s="243"/>
      <c r="E32" s="231"/>
      <c r="F32" s="242"/>
      <c r="G32" s="232"/>
      <c r="H32" s="233"/>
      <c r="I32" s="350"/>
    </row>
    <row r="33" spans="1:9" ht="15" customHeight="1">
      <c r="A33" s="341">
        <v>830</v>
      </c>
      <c r="B33" s="197">
        <v>2344</v>
      </c>
      <c r="C33" s="230">
        <f>$H$39</f>
        <v>0</v>
      </c>
      <c r="D33" s="231">
        <f>G33*D$16</f>
        <v>0</v>
      </c>
      <c r="E33" s="231">
        <f>G33*E$16</f>
        <v>0</v>
      </c>
      <c r="F33" s="231">
        <f>G33*F$16</f>
        <v>0</v>
      </c>
      <c r="G33" s="232">
        <f>B33*C33</f>
        <v>0</v>
      </c>
      <c r="H33" s="233">
        <f>H$13*(G33)</f>
        <v>0</v>
      </c>
      <c r="I33" s="350">
        <f>SUM(G33:H33)</f>
        <v>0</v>
      </c>
    </row>
    <row r="34" spans="1:9" s="219" customFormat="1" ht="15" customHeight="1">
      <c r="A34" s="341"/>
      <c r="B34" s="197"/>
      <c r="C34" s="230"/>
      <c r="D34" s="244"/>
      <c r="E34" s="245"/>
      <c r="F34" s="246"/>
      <c r="G34" s="247"/>
      <c r="H34" s="248"/>
      <c r="I34" s="350"/>
    </row>
    <row r="35" spans="1:9" s="220" customFormat="1" ht="15" customHeight="1">
      <c r="A35" s="341">
        <v>870</v>
      </c>
      <c r="B35" s="197">
        <v>2680</v>
      </c>
      <c r="C35" s="230">
        <f>$H$39</f>
        <v>0</v>
      </c>
      <c r="D35" s="231">
        <f>G35*D$16</f>
        <v>0</v>
      </c>
      <c r="E35" s="231">
        <f>G35*E$16</f>
        <v>0</v>
      </c>
      <c r="F35" s="231">
        <f>G35*F$16</f>
        <v>0</v>
      </c>
      <c r="G35" s="232">
        <f>B35*C35</f>
        <v>0</v>
      </c>
      <c r="H35" s="233">
        <f>H$13*(G35)</f>
        <v>0</v>
      </c>
      <c r="I35" s="350">
        <f>SUM(G35:H35)</f>
        <v>0</v>
      </c>
    </row>
    <row r="36" spans="1:9" s="220" customFormat="1" ht="15" customHeight="1">
      <c r="A36" s="341"/>
      <c r="B36" s="197"/>
      <c r="C36" s="249"/>
      <c r="D36" s="250"/>
      <c r="E36" s="251"/>
      <c r="F36" s="252"/>
      <c r="G36" s="253"/>
      <c r="H36" s="254"/>
      <c r="I36" s="352"/>
    </row>
    <row r="37" spans="1:9" s="220" customFormat="1" ht="15" customHeight="1">
      <c r="A37" s="346" t="s">
        <v>81</v>
      </c>
      <c r="B37" s="227"/>
      <c r="C37" s="221"/>
      <c r="D37" s="222"/>
      <c r="E37" s="223"/>
      <c r="F37" s="224"/>
      <c r="G37" s="225"/>
      <c r="H37" s="226"/>
      <c r="I37" s="353"/>
    </row>
    <row r="38" spans="1:9" s="220" customFormat="1" ht="15" customHeight="1" thickBot="1">
      <c r="A38" s="346" t="s">
        <v>90</v>
      </c>
      <c r="B38" s="227"/>
      <c r="C38" s="221"/>
      <c r="D38" s="223"/>
      <c r="E38" s="223"/>
      <c r="F38" s="224"/>
      <c r="G38" s="225"/>
      <c r="H38" s="226"/>
      <c r="I38" s="353"/>
    </row>
    <row r="39" spans="1:9" ht="15.75" customHeight="1" thickTop="1">
      <c r="A39" s="343"/>
      <c r="B39" s="105" t="s">
        <v>83</v>
      </c>
      <c r="C39" s="106"/>
      <c r="D39" s="107"/>
      <c r="E39" s="107"/>
      <c r="F39" s="108"/>
      <c r="G39" s="109"/>
      <c r="H39" s="205"/>
      <c r="I39" s="340"/>
    </row>
    <row r="40" spans="1:9" ht="15.75" customHeight="1">
      <c r="A40" s="347" t="s">
        <v>3</v>
      </c>
      <c r="B40" s="110" t="s">
        <v>91</v>
      </c>
      <c r="C40" s="65"/>
      <c r="D40" s="67"/>
      <c r="E40" s="67"/>
      <c r="F40" s="67"/>
      <c r="G40" s="69"/>
      <c r="H40" s="90"/>
      <c r="I40" s="340"/>
    </row>
    <row r="41" spans="1:9" ht="15" customHeight="1">
      <c r="A41" s="347"/>
      <c r="B41" s="92"/>
      <c r="C41" s="89"/>
      <c r="D41" s="67"/>
      <c r="E41" s="67"/>
      <c r="F41" s="67"/>
      <c r="G41" s="69"/>
      <c r="H41" s="90"/>
      <c r="I41" s="340"/>
    </row>
    <row r="42" spans="1:9" ht="15" customHeight="1">
      <c r="A42" s="347"/>
      <c r="B42" s="91" t="s">
        <v>28</v>
      </c>
      <c r="C42" s="65" t="s">
        <v>84</v>
      </c>
      <c r="D42" s="66"/>
      <c r="E42" s="66"/>
      <c r="F42" s="67"/>
      <c r="G42" s="68"/>
      <c r="H42" s="90"/>
      <c r="I42" s="340"/>
    </row>
    <row r="43" spans="1:9" ht="15" customHeight="1">
      <c r="A43" s="347"/>
      <c r="B43" s="91"/>
      <c r="C43" s="65" t="s">
        <v>85</v>
      </c>
      <c r="D43" s="66"/>
      <c r="E43" s="66"/>
      <c r="F43" s="67"/>
      <c r="G43" s="68"/>
      <c r="H43" s="90"/>
      <c r="I43" s="340"/>
    </row>
    <row r="44" spans="1:9" ht="15" customHeight="1">
      <c r="A44" s="347"/>
      <c r="B44" s="91"/>
      <c r="C44" s="65" t="s">
        <v>86</v>
      </c>
      <c r="D44" s="66"/>
      <c r="E44" s="66"/>
      <c r="F44" s="67"/>
      <c r="G44" s="68"/>
      <c r="H44" s="90"/>
      <c r="I44" s="340"/>
    </row>
    <row r="45" spans="1:9" ht="15" customHeight="1" thickBot="1">
      <c r="A45" s="347"/>
      <c r="B45" s="111"/>
      <c r="C45" s="112" t="s">
        <v>87</v>
      </c>
      <c r="D45" s="211"/>
      <c r="E45" s="211"/>
      <c r="F45" s="211"/>
      <c r="G45" s="211"/>
      <c r="H45" s="113"/>
      <c r="I45" s="340"/>
    </row>
    <row r="46" spans="1:9" ht="15" customHeight="1" thickTop="1" thickBot="1">
      <c r="A46" s="314" t="s">
        <v>16</v>
      </c>
      <c r="B46" s="20" t="str">
        <f>'100'!B45</f>
        <v xml:space="preserve">     Hourly Rate for repairs and authorized service outside of contractual obligations is  =   $  / Hr.</v>
      </c>
      <c r="C46" s="20"/>
      <c r="D46" s="20"/>
      <c r="E46" s="20"/>
      <c r="F46" s="20"/>
      <c r="G46" s="20"/>
      <c r="H46" s="211"/>
      <c r="I46" s="317"/>
    </row>
    <row r="47" spans="1:9" ht="15" customHeight="1" thickTop="1">
      <c r="A47" s="316"/>
      <c r="B47" s="54"/>
      <c r="C47" s="54"/>
      <c r="D47" s="54"/>
      <c r="E47" s="54"/>
      <c r="F47" s="54"/>
      <c r="G47" s="54"/>
      <c r="H47" s="54"/>
      <c r="I47" s="354" t="s">
        <v>3</v>
      </c>
    </row>
    <row r="48" spans="1:9" ht="15" customHeight="1">
      <c r="A48" s="364" t="s">
        <v>27</v>
      </c>
      <c r="B48" s="365"/>
      <c r="C48" s="365"/>
      <c r="D48" s="365"/>
      <c r="E48" s="365"/>
      <c r="F48" s="365"/>
      <c r="G48" s="365"/>
      <c r="H48" s="365"/>
      <c r="I48" s="366"/>
    </row>
    <row r="49" spans="1:9" ht="15" customHeight="1">
      <c r="A49" s="316"/>
      <c r="B49" s="54"/>
      <c r="C49" s="54"/>
      <c r="D49" s="54"/>
      <c r="E49" s="54"/>
      <c r="F49" s="54"/>
      <c r="G49" s="54"/>
      <c r="H49" s="54"/>
      <c r="I49" s="317"/>
    </row>
    <row r="50" spans="1:9" ht="15" customHeight="1">
      <c r="A50" s="316" t="s">
        <v>32</v>
      </c>
      <c r="B50" s="54"/>
      <c r="C50" s="54"/>
      <c r="D50" s="96"/>
      <c r="E50" s="96"/>
      <c r="F50" s="96"/>
      <c r="G50" s="96"/>
      <c r="H50" s="96"/>
      <c r="I50" s="317"/>
    </row>
    <row r="51" spans="1:9" ht="15" customHeight="1">
      <c r="A51" s="316" t="s">
        <v>33</v>
      </c>
      <c r="B51" s="54"/>
      <c r="C51" s="54"/>
      <c r="D51" s="54"/>
      <c r="E51" s="54"/>
      <c r="F51" s="54"/>
      <c r="G51" s="54"/>
      <c r="H51" s="54"/>
      <c r="I51" s="317"/>
    </row>
    <row r="52" spans="1:9" ht="15" customHeight="1">
      <c r="A52" s="316" t="s">
        <v>34</v>
      </c>
      <c r="B52" s="99"/>
      <c r="C52" s="55"/>
      <c r="D52" s="55"/>
      <c r="E52" s="55"/>
      <c r="F52" s="54"/>
      <c r="G52" s="54"/>
      <c r="H52" s="54"/>
      <c r="I52" s="317"/>
    </row>
    <row r="53" spans="1:9" ht="15" customHeight="1">
      <c r="A53" s="318" t="s">
        <v>92</v>
      </c>
      <c r="B53" s="54"/>
      <c r="C53" s="54"/>
      <c r="D53" s="54"/>
      <c r="E53" s="54"/>
      <c r="F53" s="54"/>
      <c r="G53" s="54"/>
      <c r="H53" s="54"/>
      <c r="I53" s="317"/>
    </row>
    <row r="54" spans="1:9" ht="15" customHeight="1">
      <c r="A54" s="318" t="s">
        <v>93</v>
      </c>
      <c r="B54" s="54"/>
      <c r="C54" s="54"/>
      <c r="D54" s="55"/>
      <c r="E54" s="55"/>
      <c r="F54" s="55"/>
      <c r="G54" s="55"/>
      <c r="H54" s="55"/>
      <c r="I54" s="319"/>
    </row>
    <row r="55" spans="1:9" ht="15" customHeight="1">
      <c r="A55" s="316" t="s">
        <v>35</v>
      </c>
      <c r="B55" s="54"/>
      <c r="C55" s="54"/>
      <c r="D55" s="54"/>
      <c r="E55" s="54"/>
      <c r="F55" s="54"/>
      <c r="G55" s="54"/>
      <c r="H55" s="54"/>
      <c r="I55" s="317"/>
    </row>
    <row r="56" spans="1:9" ht="15" customHeight="1">
      <c r="A56" s="316" t="s">
        <v>36</v>
      </c>
      <c r="B56" s="54"/>
      <c r="C56" s="54"/>
      <c r="D56" s="54"/>
      <c r="E56" s="54"/>
      <c r="F56" s="54"/>
      <c r="G56" s="54"/>
      <c r="H56" s="54"/>
      <c r="I56" s="317"/>
    </row>
    <row r="57" spans="1:9" ht="15" customHeight="1">
      <c r="A57" s="316" t="s">
        <v>37</v>
      </c>
      <c r="B57" s="54"/>
      <c r="C57" s="54"/>
      <c r="D57" s="54"/>
      <c r="E57" s="54"/>
      <c r="F57" s="54"/>
      <c r="G57" s="229" t="s">
        <v>122</v>
      </c>
      <c r="H57" s="229"/>
      <c r="I57" s="320"/>
    </row>
    <row r="58" spans="1:9" ht="15" customHeight="1">
      <c r="A58" s="318" t="s">
        <v>38</v>
      </c>
      <c r="B58" s="54"/>
      <c r="C58" s="54"/>
      <c r="D58" s="54"/>
      <c r="E58" s="54"/>
      <c r="F58" s="54"/>
      <c r="G58" s="169"/>
      <c r="H58" s="169"/>
      <c r="I58" s="321"/>
    </row>
    <row r="59" spans="1:9" ht="15" customHeight="1">
      <c r="A59" s="316"/>
      <c r="B59" s="54"/>
      <c r="C59" s="54"/>
      <c r="D59" s="54"/>
      <c r="E59" s="54"/>
      <c r="F59" s="54"/>
      <c r="G59" s="214" t="s">
        <v>59</v>
      </c>
      <c r="H59" s="214"/>
      <c r="I59" s="349"/>
    </row>
    <row r="60" spans="1:9" ht="15" customHeight="1">
      <c r="A60" s="316"/>
      <c r="B60" s="54"/>
      <c r="C60" s="54"/>
      <c r="D60" s="54"/>
      <c r="E60" s="54"/>
      <c r="F60" s="54"/>
      <c r="G60" s="54"/>
      <c r="H60" s="54"/>
      <c r="I60" s="317"/>
    </row>
    <row r="61" spans="1:9" ht="15" customHeight="1" thickBot="1">
      <c r="A61" s="322" t="s">
        <v>17</v>
      </c>
      <c r="B61" s="323"/>
      <c r="C61" s="324" t="s">
        <v>18</v>
      </c>
      <c r="D61" s="323" t="s">
        <v>19</v>
      </c>
      <c r="E61" s="323"/>
      <c r="F61" s="323" t="s">
        <v>20</v>
      </c>
      <c r="G61" s="323"/>
      <c r="H61" s="325"/>
      <c r="I61" s="326"/>
    </row>
    <row r="63" spans="1:9" ht="6.75" customHeight="1"/>
    <row r="64" spans="1:9" ht="6.75" customHeight="1"/>
    <row r="66" ht="12" customHeight="1"/>
    <row r="67" ht="12" customHeight="1"/>
    <row r="68" ht="12" customHeight="1"/>
  </sheetData>
  <mergeCells count="2">
    <mergeCell ref="A2:I2"/>
    <mergeCell ref="A48:I48"/>
  </mergeCells>
  <pageMargins left="0.25" right="0.25" top="0.75" bottom="0.75" header="0.3" footer="0.3"/>
  <pageSetup paperSize="5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9"/>
  <sheetViews>
    <sheetView view="pageBreakPreview" zoomScaleNormal="100" zoomScaleSheetLayoutView="100" workbookViewId="0">
      <selection activeCell="B7" sqref="B7:B8"/>
    </sheetView>
  </sheetViews>
  <sheetFormatPr defaultColWidth="9.88671875" defaultRowHeight="15"/>
  <cols>
    <col min="1" max="1" width="11.88671875" customWidth="1"/>
    <col min="2" max="2" width="7" customWidth="1"/>
    <col min="3" max="3" width="6.88671875" customWidth="1"/>
    <col min="4" max="4" width="10.109375" customWidth="1"/>
    <col min="5" max="5" width="8.88671875" customWidth="1"/>
    <col min="6" max="6" width="8" customWidth="1"/>
    <col min="7" max="7" width="8.33203125" customWidth="1"/>
    <col min="8" max="8" width="8.109375" customWidth="1"/>
    <col min="9" max="9" width="11.6640625" bestFit="1" customWidth="1"/>
  </cols>
  <sheetData>
    <row r="1" spans="1:9">
      <c r="A1" s="327"/>
      <c r="B1" s="328"/>
      <c r="C1" s="328"/>
      <c r="D1" s="328"/>
      <c r="E1" s="328"/>
      <c r="F1" s="328"/>
      <c r="G1" s="328"/>
      <c r="H1" s="328"/>
      <c r="I1" s="329"/>
    </row>
    <row r="2" spans="1:9" ht="20.100000000000001" customHeight="1">
      <c r="A2" s="361" t="s">
        <v>88</v>
      </c>
      <c r="B2" s="362"/>
      <c r="C2" s="362"/>
      <c r="D2" s="362"/>
      <c r="E2" s="362"/>
      <c r="F2" s="362"/>
      <c r="G2" s="362"/>
      <c r="H2" s="362"/>
      <c r="I2" s="363"/>
    </row>
    <row r="3" spans="1:9">
      <c r="A3" s="330"/>
      <c r="B3" s="215"/>
      <c r="C3" s="215"/>
      <c r="D3" s="215"/>
      <c r="E3" s="215"/>
      <c r="F3" s="215"/>
      <c r="G3" s="43"/>
      <c r="H3" s="41" t="s">
        <v>1</v>
      </c>
      <c r="I3" s="331">
        <f>'100'!I3</f>
        <v>43922</v>
      </c>
    </row>
    <row r="4" spans="1:9" ht="15.75">
      <c r="A4" s="289" t="s">
        <v>61</v>
      </c>
      <c r="B4" s="159"/>
      <c r="C4" s="70"/>
      <c r="D4" s="55"/>
      <c r="E4" s="55"/>
      <c r="F4" s="55"/>
      <c r="G4" s="44" t="s">
        <v>3</v>
      </c>
      <c r="H4" s="256"/>
      <c r="I4" s="290"/>
    </row>
    <row r="5" spans="1:9">
      <c r="A5" s="289" t="s">
        <v>62</v>
      </c>
      <c r="B5" s="10" t="s">
        <v>100</v>
      </c>
      <c r="C5" s="10"/>
      <c r="D5" s="42"/>
      <c r="E5" s="42"/>
      <c r="F5" s="42"/>
      <c r="G5" s="43"/>
      <c r="H5" s="41" t="s">
        <v>5</v>
      </c>
      <c r="I5" s="332">
        <f>'100'!I5</f>
        <v>0</v>
      </c>
    </row>
    <row r="6" spans="1:9">
      <c r="A6" s="289"/>
      <c r="B6" s="42" t="s">
        <v>3</v>
      </c>
      <c r="C6" s="42"/>
      <c r="D6" s="42"/>
      <c r="E6" s="42"/>
      <c r="F6" s="42"/>
      <c r="G6" s="42"/>
      <c r="H6" s="42"/>
      <c r="I6" s="290"/>
    </row>
    <row r="7" spans="1:9">
      <c r="A7" s="289" t="s">
        <v>7</v>
      </c>
      <c r="B7" s="10"/>
      <c r="C7" s="10"/>
      <c r="D7" s="6"/>
      <c r="E7" s="42"/>
      <c r="F7" s="42"/>
      <c r="G7" s="42"/>
      <c r="H7" s="150"/>
      <c r="I7" s="290"/>
    </row>
    <row r="8" spans="1:9">
      <c r="A8" s="289"/>
      <c r="B8" s="185"/>
      <c r="C8" s="280"/>
      <c r="D8" s="281"/>
      <c r="E8" s="42"/>
      <c r="F8" s="42"/>
      <c r="G8" s="42"/>
      <c r="H8" s="42"/>
      <c r="I8" s="290"/>
    </row>
    <row r="9" spans="1:9">
      <c r="A9" s="289"/>
      <c r="B9" s="42" t="s">
        <v>3</v>
      </c>
      <c r="C9" s="42"/>
      <c r="D9" s="150"/>
      <c r="E9" s="150"/>
      <c r="F9" s="150"/>
      <c r="G9" s="44" t="s">
        <v>8</v>
      </c>
      <c r="H9" s="44"/>
      <c r="I9" s="290"/>
    </row>
    <row r="10" spans="1:9">
      <c r="A10" s="289" t="s">
        <v>64</v>
      </c>
      <c r="B10" s="255" t="s">
        <v>24</v>
      </c>
      <c r="C10" s="255"/>
      <c r="D10" s="150"/>
      <c r="E10" s="150"/>
      <c r="F10" s="150"/>
      <c r="G10" s="10" t="str">
        <f>'100'!G10</f>
        <v>April 1, 2020 to March 31, 2021</v>
      </c>
      <c r="H10" s="10"/>
      <c r="I10" s="292"/>
    </row>
    <row r="11" spans="1:9" ht="15.75" thickBot="1">
      <c r="A11" s="289"/>
      <c r="B11" s="44"/>
      <c r="C11" s="42"/>
      <c r="D11" s="43"/>
      <c r="E11" s="43"/>
      <c r="F11" s="43"/>
      <c r="G11" s="45"/>
      <c r="H11" s="42"/>
      <c r="I11" s="290"/>
    </row>
    <row r="12" spans="1:9" ht="16.5" thickTop="1" thickBot="1">
      <c r="A12" s="333"/>
      <c r="B12" s="25"/>
      <c r="C12" s="26"/>
      <c r="D12" s="31"/>
      <c r="E12" s="31"/>
      <c r="F12" s="35"/>
      <c r="G12" s="25" t="s">
        <v>10</v>
      </c>
      <c r="H12" s="27" t="s">
        <v>31</v>
      </c>
      <c r="I12" s="294" t="s">
        <v>11</v>
      </c>
    </row>
    <row r="13" spans="1:9" ht="15.75" thickTop="1">
      <c r="A13" s="334" t="s">
        <v>12</v>
      </c>
      <c r="B13" s="186"/>
      <c r="C13" s="186"/>
      <c r="D13" s="73" t="s">
        <v>50</v>
      </c>
      <c r="E13" s="128" t="s">
        <v>52</v>
      </c>
      <c r="F13" s="187" t="s">
        <v>77</v>
      </c>
      <c r="G13" s="12"/>
      <c r="H13" s="126">
        <v>0.13</v>
      </c>
      <c r="I13" s="296"/>
    </row>
    <row r="14" spans="1:9">
      <c r="A14" s="335" t="s">
        <v>3</v>
      </c>
      <c r="B14" s="39" t="s">
        <v>25</v>
      </c>
      <c r="C14" s="188" t="s">
        <v>78</v>
      </c>
      <c r="D14" s="73" t="s">
        <v>51</v>
      </c>
      <c r="E14" s="129" t="s">
        <v>53</v>
      </c>
      <c r="F14" s="189" t="s">
        <v>79</v>
      </c>
      <c r="G14" s="76" t="s">
        <v>21</v>
      </c>
      <c r="H14" s="77" t="s">
        <v>22</v>
      </c>
      <c r="I14" s="298" t="s">
        <v>23</v>
      </c>
    </row>
    <row r="15" spans="1:9">
      <c r="A15" s="336" t="s">
        <v>13</v>
      </c>
      <c r="B15" s="39" t="s">
        <v>26</v>
      </c>
      <c r="C15" s="188" t="s">
        <v>80</v>
      </c>
      <c r="D15" s="74">
        <v>480</v>
      </c>
      <c r="E15" s="39">
        <v>480</v>
      </c>
      <c r="F15" s="190">
        <v>481</v>
      </c>
      <c r="G15" s="191"/>
      <c r="H15" s="11"/>
      <c r="I15" s="300"/>
    </row>
    <row r="16" spans="1:9" ht="15.75" thickBot="1">
      <c r="A16" s="337" t="s">
        <v>14</v>
      </c>
      <c r="B16" s="192" t="s">
        <v>3</v>
      </c>
      <c r="C16" s="193"/>
      <c r="D16" s="75">
        <v>0.5</v>
      </c>
      <c r="E16" s="75">
        <v>0.35</v>
      </c>
      <c r="F16" s="75">
        <v>0.15</v>
      </c>
      <c r="G16" s="194"/>
      <c r="H16" s="38"/>
      <c r="I16" s="302"/>
    </row>
    <row r="17" spans="1:9" ht="16.5" thickTop="1">
      <c r="A17" s="338" t="s">
        <v>15</v>
      </c>
      <c r="B17" s="13"/>
      <c r="C17" s="13"/>
      <c r="D17" s="13"/>
      <c r="E17" s="13"/>
      <c r="F17" s="195"/>
      <c r="G17" s="13"/>
      <c r="H17" s="14"/>
      <c r="I17" s="304"/>
    </row>
    <row r="18" spans="1:9" ht="6" customHeight="1">
      <c r="A18" s="339" t="s">
        <v>3</v>
      </c>
      <c r="B18" s="16"/>
      <c r="C18" s="16"/>
      <c r="D18" s="16" t="s">
        <v>3</v>
      </c>
      <c r="E18" s="16"/>
      <c r="F18" s="196" t="s">
        <v>3</v>
      </c>
      <c r="G18" s="16" t="s">
        <v>3</v>
      </c>
      <c r="H18" s="17" t="s">
        <v>3</v>
      </c>
      <c r="I18" s="340" t="s">
        <v>3</v>
      </c>
    </row>
    <row r="19" spans="1:9" ht="15" customHeight="1">
      <c r="A19" s="341">
        <v>1010</v>
      </c>
      <c r="B19" s="197">
        <v>2173</v>
      </c>
      <c r="C19" s="230">
        <f>H$55</f>
        <v>0</v>
      </c>
      <c r="D19" s="231">
        <f>G19*D$16</f>
        <v>0</v>
      </c>
      <c r="E19" s="231">
        <f>G19*E$16</f>
        <v>0</v>
      </c>
      <c r="F19" s="231">
        <f>G19*F$16</f>
        <v>0</v>
      </c>
      <c r="G19" s="232">
        <f>B19*C19</f>
        <v>0</v>
      </c>
      <c r="H19" s="257">
        <f>H$13*(G19)</f>
        <v>0</v>
      </c>
      <c r="I19" s="342">
        <f>+G19+H19</f>
        <v>0</v>
      </c>
    </row>
    <row r="20" spans="1:9" ht="15" customHeight="1">
      <c r="A20" s="341" t="s">
        <v>101</v>
      </c>
      <c r="B20" s="197">
        <v>2513</v>
      </c>
      <c r="C20" s="230">
        <f>H$55</f>
        <v>0</v>
      </c>
      <c r="D20" s="231">
        <f>G20*D$16</f>
        <v>0</v>
      </c>
      <c r="E20" s="231">
        <f>G20*E$16</f>
        <v>0</v>
      </c>
      <c r="F20" s="231">
        <f>G20*F$16</f>
        <v>0</v>
      </c>
      <c r="G20" s="232">
        <f>B20*C20</f>
        <v>0</v>
      </c>
      <c r="H20" s="257">
        <f>H$13*(G20)</f>
        <v>0</v>
      </c>
      <c r="I20" s="342">
        <f>+G20+H20</f>
        <v>0</v>
      </c>
    </row>
    <row r="21" spans="1:9" ht="15" customHeight="1">
      <c r="A21" s="341"/>
      <c r="B21" s="197"/>
      <c r="C21" s="230"/>
      <c r="D21" s="231"/>
      <c r="E21" s="231"/>
      <c r="F21" s="231"/>
      <c r="G21" s="232"/>
      <c r="H21" s="257"/>
      <c r="I21" s="342"/>
    </row>
    <row r="22" spans="1:9" ht="15" customHeight="1">
      <c r="A22" s="341">
        <v>1015</v>
      </c>
      <c r="B22" s="197">
        <v>1508</v>
      </c>
      <c r="C22" s="230">
        <f>H$55</f>
        <v>0</v>
      </c>
      <c r="D22" s="231">
        <f>G22*D$16</f>
        <v>0</v>
      </c>
      <c r="E22" s="231">
        <f>G22*E$16</f>
        <v>0</v>
      </c>
      <c r="F22" s="231">
        <f>G22*F$16</f>
        <v>0</v>
      </c>
      <c r="G22" s="232">
        <f>B22*C22</f>
        <v>0</v>
      </c>
      <c r="H22" s="257">
        <f>H$13*(G22)</f>
        <v>0</v>
      </c>
      <c r="I22" s="342">
        <f>+G22+H22</f>
        <v>0</v>
      </c>
    </row>
    <row r="23" spans="1:9" ht="15" customHeight="1">
      <c r="A23" s="341" t="s">
        <v>115</v>
      </c>
      <c r="B23" s="197">
        <v>1848</v>
      </c>
      <c r="C23" s="230">
        <f>H$55</f>
        <v>0</v>
      </c>
      <c r="D23" s="231">
        <f>G23*D$16</f>
        <v>0</v>
      </c>
      <c r="E23" s="231">
        <f>G23*E$16</f>
        <v>0</v>
      </c>
      <c r="F23" s="231">
        <f>G23*F$16</f>
        <v>0</v>
      </c>
      <c r="G23" s="232">
        <f>B23*C23</f>
        <v>0</v>
      </c>
      <c r="H23" s="257">
        <f>H$13*(G23)</f>
        <v>0</v>
      </c>
      <c r="I23" s="342">
        <f>+G23+H23</f>
        <v>0</v>
      </c>
    </row>
    <row r="24" spans="1:9" ht="15" customHeight="1">
      <c r="A24" s="341"/>
      <c r="B24" s="197"/>
      <c r="C24" s="230"/>
      <c r="D24" s="231"/>
      <c r="E24" s="231"/>
      <c r="F24" s="231"/>
      <c r="G24" s="232"/>
      <c r="H24" s="257"/>
      <c r="I24" s="342"/>
    </row>
    <row r="25" spans="1:9" ht="15" customHeight="1">
      <c r="A25" s="341">
        <v>1016</v>
      </c>
      <c r="B25" s="197">
        <v>1529</v>
      </c>
      <c r="C25" s="230">
        <f>H$55</f>
        <v>0</v>
      </c>
      <c r="D25" s="231">
        <f>G25*D$16</f>
        <v>0</v>
      </c>
      <c r="E25" s="231">
        <f>G25*E$16</f>
        <v>0</v>
      </c>
      <c r="F25" s="231">
        <f>G25*F$16</f>
        <v>0</v>
      </c>
      <c r="G25" s="232">
        <f>B25*C25</f>
        <v>0</v>
      </c>
      <c r="H25" s="257">
        <f>H$13*(G25)</f>
        <v>0</v>
      </c>
      <c r="I25" s="342">
        <f>+G25+H25</f>
        <v>0</v>
      </c>
    </row>
    <row r="26" spans="1:9" ht="15" customHeight="1">
      <c r="A26" s="341" t="s">
        <v>103</v>
      </c>
      <c r="B26" s="197">
        <v>1929</v>
      </c>
      <c r="C26" s="230">
        <f>H$55</f>
        <v>0</v>
      </c>
      <c r="D26" s="231">
        <f>G26*D$16</f>
        <v>0</v>
      </c>
      <c r="E26" s="231">
        <f>G26*E$16</f>
        <v>0</v>
      </c>
      <c r="F26" s="231">
        <f>G26*F$16</f>
        <v>0</v>
      </c>
      <c r="G26" s="232">
        <f>B26*C26</f>
        <v>0</v>
      </c>
      <c r="H26" s="257">
        <f>H$13*(G26)</f>
        <v>0</v>
      </c>
      <c r="I26" s="342">
        <f>+G26+H26</f>
        <v>0</v>
      </c>
    </row>
    <row r="27" spans="1:9" ht="15" customHeight="1">
      <c r="A27" s="341" t="s">
        <v>102</v>
      </c>
      <c r="B27" s="197">
        <v>1937</v>
      </c>
      <c r="C27" s="230">
        <f>H$55</f>
        <v>0</v>
      </c>
      <c r="D27" s="231">
        <f>G27*D$16</f>
        <v>0</v>
      </c>
      <c r="E27" s="231">
        <f>G27*E$16</f>
        <v>0</v>
      </c>
      <c r="F27" s="231">
        <f>G27*F$16</f>
        <v>0</v>
      </c>
      <c r="G27" s="232">
        <f>B27*C27</f>
        <v>0</v>
      </c>
      <c r="H27" s="257">
        <f>H$13*(G27)</f>
        <v>0</v>
      </c>
      <c r="I27" s="342">
        <f>+G27+H27</f>
        <v>0</v>
      </c>
    </row>
    <row r="28" spans="1:9" ht="15" customHeight="1">
      <c r="A28" s="341" t="s">
        <v>104</v>
      </c>
      <c r="B28" s="197">
        <v>2337</v>
      </c>
      <c r="C28" s="230">
        <f>H$55</f>
        <v>0</v>
      </c>
      <c r="D28" s="231">
        <f>G28*D$16</f>
        <v>0</v>
      </c>
      <c r="E28" s="231">
        <f>G28*E$16</f>
        <v>0</v>
      </c>
      <c r="F28" s="231">
        <f>G28*F$16</f>
        <v>0</v>
      </c>
      <c r="G28" s="232">
        <f>B28*C28</f>
        <v>0</v>
      </c>
      <c r="H28" s="257">
        <f>H$13*(G28)</f>
        <v>0</v>
      </c>
      <c r="I28" s="342">
        <f>+G28+H28</f>
        <v>0</v>
      </c>
    </row>
    <row r="29" spans="1:9" ht="15" customHeight="1">
      <c r="A29" s="341"/>
      <c r="B29" s="197"/>
      <c r="C29" s="230"/>
      <c r="D29" s="231"/>
      <c r="E29" s="231"/>
      <c r="F29" s="231"/>
      <c r="G29" s="232"/>
      <c r="H29" s="257"/>
      <c r="I29" s="342"/>
    </row>
    <row r="30" spans="1:9" ht="15" customHeight="1">
      <c r="A30" s="341">
        <v>1020</v>
      </c>
      <c r="B30" s="197">
        <v>1569</v>
      </c>
      <c r="C30" s="230">
        <f>H$55</f>
        <v>0</v>
      </c>
      <c r="D30" s="231">
        <f>G30*D$16</f>
        <v>0</v>
      </c>
      <c r="E30" s="231">
        <f>G30*E$16</f>
        <v>0</v>
      </c>
      <c r="F30" s="231">
        <f>G30*F$16</f>
        <v>0</v>
      </c>
      <c r="G30" s="232">
        <f>B30*C30</f>
        <v>0</v>
      </c>
      <c r="H30" s="257">
        <f>H$13*(G30)</f>
        <v>0</v>
      </c>
      <c r="I30" s="342">
        <f>+G30+H30</f>
        <v>0</v>
      </c>
    </row>
    <row r="31" spans="1:9" ht="15" customHeight="1">
      <c r="A31" s="341" t="s">
        <v>105</v>
      </c>
      <c r="B31" s="197">
        <v>1969</v>
      </c>
      <c r="C31" s="230">
        <f>H$55</f>
        <v>0</v>
      </c>
      <c r="D31" s="231">
        <f>G31*D$16</f>
        <v>0</v>
      </c>
      <c r="E31" s="231">
        <f>G31*E$16</f>
        <v>0</v>
      </c>
      <c r="F31" s="231">
        <f>G31*F$16</f>
        <v>0</v>
      </c>
      <c r="G31" s="232">
        <f>B31*C31</f>
        <v>0</v>
      </c>
      <c r="H31" s="257">
        <f>H$13*(G31)</f>
        <v>0</v>
      </c>
      <c r="I31" s="342">
        <f>+G31+H31</f>
        <v>0</v>
      </c>
    </row>
    <row r="32" spans="1:9" ht="15" customHeight="1">
      <c r="A32" s="341"/>
      <c r="B32" s="197"/>
      <c r="C32" s="230"/>
      <c r="D32" s="231"/>
      <c r="E32" s="231"/>
      <c r="F32" s="231"/>
      <c r="G32" s="232"/>
      <c r="H32" s="257"/>
      <c r="I32" s="342"/>
    </row>
    <row r="33" spans="1:9" ht="15" customHeight="1">
      <c r="A33" s="341">
        <v>1026</v>
      </c>
      <c r="B33" s="197">
        <v>1777</v>
      </c>
      <c r="C33" s="230">
        <f>H$55</f>
        <v>0</v>
      </c>
      <c r="D33" s="231">
        <f>G33*D$16</f>
        <v>0</v>
      </c>
      <c r="E33" s="231">
        <f>G33*E$16</f>
        <v>0</v>
      </c>
      <c r="F33" s="231">
        <f>G33*F$16</f>
        <v>0</v>
      </c>
      <c r="G33" s="232">
        <f>B33*C33</f>
        <v>0</v>
      </c>
      <c r="H33" s="257">
        <f>H$13*(G33)</f>
        <v>0</v>
      </c>
      <c r="I33" s="342">
        <f>+G33+H33</f>
        <v>0</v>
      </c>
    </row>
    <row r="34" spans="1:9" ht="15" customHeight="1">
      <c r="A34" s="341" t="s">
        <v>106</v>
      </c>
      <c r="B34" s="197">
        <v>2167</v>
      </c>
      <c r="C34" s="230">
        <f>H$55</f>
        <v>0</v>
      </c>
      <c r="D34" s="231">
        <f>G34*D$16</f>
        <v>0</v>
      </c>
      <c r="E34" s="231">
        <f>G34*E$16</f>
        <v>0</v>
      </c>
      <c r="F34" s="231">
        <f>G34*F$16</f>
        <v>0</v>
      </c>
      <c r="G34" s="232">
        <f>B34*C34</f>
        <v>0</v>
      </c>
      <c r="H34" s="257">
        <f>H$13*(G34)</f>
        <v>0</v>
      </c>
      <c r="I34" s="342">
        <f>+G34+H34</f>
        <v>0</v>
      </c>
    </row>
    <row r="35" spans="1:9" ht="15" customHeight="1">
      <c r="A35" s="341"/>
      <c r="B35" s="197"/>
      <c r="C35" s="230"/>
      <c r="D35" s="231"/>
      <c r="E35" s="231"/>
      <c r="F35" s="231"/>
      <c r="G35" s="232"/>
      <c r="H35" s="257"/>
      <c r="I35" s="342"/>
    </row>
    <row r="36" spans="1:9" ht="15" customHeight="1">
      <c r="A36" s="341">
        <v>1030</v>
      </c>
      <c r="B36" s="197">
        <v>2655</v>
      </c>
      <c r="C36" s="230">
        <f>H$55</f>
        <v>0</v>
      </c>
      <c r="D36" s="231">
        <f>G36*D$16</f>
        <v>0</v>
      </c>
      <c r="E36" s="231">
        <f>G36*E$16</f>
        <v>0</v>
      </c>
      <c r="F36" s="231">
        <f>G36*F$16</f>
        <v>0</v>
      </c>
      <c r="G36" s="232">
        <f>B36*C36</f>
        <v>0</v>
      </c>
      <c r="H36" s="257">
        <f>H$13*(G36)</f>
        <v>0</v>
      </c>
      <c r="I36" s="342">
        <f>+G36+H36</f>
        <v>0</v>
      </c>
    </row>
    <row r="37" spans="1:9" ht="15" customHeight="1">
      <c r="A37" s="341" t="s">
        <v>107</v>
      </c>
      <c r="B37" s="197">
        <v>3049</v>
      </c>
      <c r="C37" s="230">
        <f>H$55</f>
        <v>0</v>
      </c>
      <c r="D37" s="231">
        <f>G37*D$16</f>
        <v>0</v>
      </c>
      <c r="E37" s="231">
        <f>G37*E$16</f>
        <v>0</v>
      </c>
      <c r="F37" s="231">
        <f>G37*F$16</f>
        <v>0</v>
      </c>
      <c r="G37" s="232">
        <f>B37*C37</f>
        <v>0</v>
      </c>
      <c r="H37" s="257">
        <f>H$13*(G37)</f>
        <v>0</v>
      </c>
      <c r="I37" s="342">
        <f>+G37+H37</f>
        <v>0</v>
      </c>
    </row>
    <row r="38" spans="1:9" ht="15" customHeight="1">
      <c r="A38" s="341"/>
      <c r="B38" s="197"/>
      <c r="C38" s="230"/>
      <c r="D38" s="231"/>
      <c r="E38" s="231"/>
      <c r="F38" s="231"/>
      <c r="G38" s="232"/>
      <c r="H38" s="257"/>
      <c r="I38" s="342"/>
    </row>
    <row r="39" spans="1:9" ht="15" customHeight="1">
      <c r="A39" s="341">
        <v>1035</v>
      </c>
      <c r="B39" s="197">
        <v>1937</v>
      </c>
      <c r="C39" s="230">
        <f>H$55</f>
        <v>0</v>
      </c>
      <c r="D39" s="231">
        <f>G39*D$16</f>
        <v>0</v>
      </c>
      <c r="E39" s="231">
        <f>G39*E$16</f>
        <v>0</v>
      </c>
      <c r="F39" s="231">
        <f>G39*F$16</f>
        <v>0</v>
      </c>
      <c r="G39" s="232">
        <f>B39*C39</f>
        <v>0</v>
      </c>
      <c r="H39" s="257">
        <f>H$13*(G39)</f>
        <v>0</v>
      </c>
      <c r="I39" s="342">
        <f>+G39+H39</f>
        <v>0</v>
      </c>
    </row>
    <row r="40" spans="1:9" ht="15" customHeight="1">
      <c r="A40" s="341" t="s">
        <v>108</v>
      </c>
      <c r="B40" s="197">
        <v>2307</v>
      </c>
      <c r="C40" s="230">
        <f>H$55</f>
        <v>0</v>
      </c>
      <c r="D40" s="231">
        <f>G40*D$16</f>
        <v>0</v>
      </c>
      <c r="E40" s="231">
        <f>G40*E$16</f>
        <v>0</v>
      </c>
      <c r="F40" s="231">
        <f>G40*F$16</f>
        <v>0</v>
      </c>
      <c r="G40" s="232">
        <f>B40*C40</f>
        <v>0</v>
      </c>
      <c r="H40" s="257">
        <f>H$13*(G40)</f>
        <v>0</v>
      </c>
      <c r="I40" s="342">
        <f>+G40+H40</f>
        <v>0</v>
      </c>
    </row>
    <row r="41" spans="1:9" ht="15" customHeight="1">
      <c r="A41" s="341"/>
      <c r="B41" s="197"/>
      <c r="C41" s="230"/>
      <c r="D41" s="231"/>
      <c r="E41" s="231"/>
      <c r="F41" s="231"/>
      <c r="G41" s="232"/>
      <c r="H41" s="257"/>
      <c r="I41" s="342"/>
    </row>
    <row r="42" spans="1:9" ht="15" customHeight="1">
      <c r="A42" s="341">
        <v>1046</v>
      </c>
      <c r="B42" s="197">
        <v>2560</v>
      </c>
      <c r="C42" s="230">
        <f>H$55</f>
        <v>0</v>
      </c>
      <c r="D42" s="231">
        <f>G42*D$16</f>
        <v>0</v>
      </c>
      <c r="E42" s="231">
        <f>G42*E$16</f>
        <v>0</v>
      </c>
      <c r="F42" s="231">
        <f>G42*F$16</f>
        <v>0</v>
      </c>
      <c r="G42" s="232">
        <f>B42*C42</f>
        <v>0</v>
      </c>
      <c r="H42" s="257">
        <f>H$13*(G42)</f>
        <v>0</v>
      </c>
      <c r="I42" s="342">
        <f>+G42+H42</f>
        <v>0</v>
      </c>
    </row>
    <row r="43" spans="1:9" ht="15" customHeight="1">
      <c r="A43" s="341" t="s">
        <v>116</v>
      </c>
      <c r="B43" s="197">
        <v>2910</v>
      </c>
      <c r="C43" s="230">
        <f>H$55</f>
        <v>0</v>
      </c>
      <c r="D43" s="231">
        <f>G43*D$16</f>
        <v>0</v>
      </c>
      <c r="E43" s="231">
        <f>G43*E$16</f>
        <v>0</v>
      </c>
      <c r="F43" s="231">
        <f>G43*F$16</f>
        <v>0</v>
      </c>
      <c r="G43" s="232">
        <f>B43*C43</f>
        <v>0</v>
      </c>
      <c r="H43" s="257">
        <f>H$13*(G43)</f>
        <v>0</v>
      </c>
      <c r="I43" s="342">
        <f>+G43+H43</f>
        <v>0</v>
      </c>
    </row>
    <row r="44" spans="1:9" ht="15" customHeight="1">
      <c r="A44" s="341"/>
      <c r="B44" s="197"/>
      <c r="C44" s="230"/>
      <c r="D44" s="231"/>
      <c r="E44" s="231"/>
      <c r="F44" s="231"/>
      <c r="G44" s="232"/>
      <c r="H44" s="257"/>
      <c r="I44" s="342"/>
    </row>
    <row r="45" spans="1:9" ht="15" customHeight="1">
      <c r="A45" s="341">
        <v>1050</v>
      </c>
      <c r="B45" s="197">
        <v>2678</v>
      </c>
      <c r="C45" s="230">
        <f>H$55</f>
        <v>0</v>
      </c>
      <c r="D45" s="231">
        <f>G45*D$16</f>
        <v>0</v>
      </c>
      <c r="E45" s="231">
        <f>G45*E$16</f>
        <v>0</v>
      </c>
      <c r="F45" s="231">
        <f>G45*F$16</f>
        <v>0</v>
      </c>
      <c r="G45" s="232">
        <f>B45*C45</f>
        <v>0</v>
      </c>
      <c r="H45" s="257">
        <f>H$13*(G45)</f>
        <v>0</v>
      </c>
      <c r="I45" s="342">
        <f>+G45+H45</f>
        <v>0</v>
      </c>
    </row>
    <row r="46" spans="1:9" ht="15" customHeight="1">
      <c r="A46" s="341" t="s">
        <v>117</v>
      </c>
      <c r="B46" s="197">
        <v>3038</v>
      </c>
      <c r="C46" s="230">
        <f>H$55</f>
        <v>0</v>
      </c>
      <c r="D46" s="231">
        <f>G46*D$16</f>
        <v>0</v>
      </c>
      <c r="E46" s="231">
        <f>G46*E$16</f>
        <v>0</v>
      </c>
      <c r="F46" s="231">
        <f>G46*F$16</f>
        <v>0</v>
      </c>
      <c r="G46" s="232">
        <f>B46*C46</f>
        <v>0</v>
      </c>
      <c r="H46" s="257">
        <f>H$13*(G46)</f>
        <v>0</v>
      </c>
      <c r="I46" s="342">
        <f>+G46+H46</f>
        <v>0</v>
      </c>
    </row>
    <row r="47" spans="1:9" ht="15" customHeight="1">
      <c r="A47" s="341"/>
      <c r="B47" s="197"/>
      <c r="C47" s="230"/>
      <c r="D47" s="231"/>
      <c r="E47" s="231"/>
      <c r="F47" s="231"/>
      <c r="G47" s="232"/>
      <c r="H47" s="257"/>
      <c r="I47" s="342"/>
    </row>
    <row r="48" spans="1:9" ht="15" customHeight="1">
      <c r="A48" s="341" t="s">
        <v>98</v>
      </c>
      <c r="B48" s="197">
        <v>3366</v>
      </c>
      <c r="C48" s="230">
        <f>H$55</f>
        <v>0</v>
      </c>
      <c r="D48" s="231">
        <f>G48*D$16</f>
        <v>0</v>
      </c>
      <c r="E48" s="231">
        <f>G48*E$16</f>
        <v>0</v>
      </c>
      <c r="F48" s="231">
        <f>G48*F$16</f>
        <v>0</v>
      </c>
      <c r="G48" s="232">
        <f>B48*C48</f>
        <v>0</v>
      </c>
      <c r="H48" s="257">
        <f>H$13*(G48)</f>
        <v>0</v>
      </c>
      <c r="I48" s="342">
        <f>+G48+H48</f>
        <v>0</v>
      </c>
    </row>
    <row r="49" spans="1:9" ht="15" customHeight="1">
      <c r="A49" s="341" t="s">
        <v>109</v>
      </c>
      <c r="B49" s="197">
        <v>3916</v>
      </c>
      <c r="C49" s="230">
        <f>H$55</f>
        <v>0</v>
      </c>
      <c r="D49" s="231">
        <f>G49*D$16</f>
        <v>0</v>
      </c>
      <c r="E49" s="231">
        <f>G49*E$16</f>
        <v>0</v>
      </c>
      <c r="F49" s="231">
        <f>G49*F$16</f>
        <v>0</v>
      </c>
      <c r="G49" s="232">
        <f>B49*C49</f>
        <v>0</v>
      </c>
      <c r="H49" s="257">
        <f>H$13*(G49)</f>
        <v>0</v>
      </c>
      <c r="I49" s="342">
        <f>+G49+H49</f>
        <v>0</v>
      </c>
    </row>
    <row r="50" spans="1:9" ht="15" customHeight="1">
      <c r="A50" s="341" t="s">
        <v>99</v>
      </c>
      <c r="B50" s="197">
        <v>3325</v>
      </c>
      <c r="C50" s="230">
        <f>H$55</f>
        <v>0</v>
      </c>
      <c r="D50" s="231">
        <f>G50*D$16</f>
        <v>0</v>
      </c>
      <c r="E50" s="231">
        <f>G50*E$16</f>
        <v>0</v>
      </c>
      <c r="F50" s="231">
        <f>G50*F$16</f>
        <v>0</v>
      </c>
      <c r="G50" s="232">
        <f>B50*C50</f>
        <v>0</v>
      </c>
      <c r="H50" s="257">
        <f>H$13*(G50)</f>
        <v>0</v>
      </c>
      <c r="I50" s="342">
        <f>+G50+H50</f>
        <v>0</v>
      </c>
    </row>
    <row r="51" spans="1:9" ht="15" customHeight="1">
      <c r="A51" s="341" t="s">
        <v>110</v>
      </c>
      <c r="B51" s="197">
        <v>3875</v>
      </c>
      <c r="C51" s="230">
        <f>H$55</f>
        <v>0</v>
      </c>
      <c r="D51" s="231">
        <f>G51*D$16</f>
        <v>0</v>
      </c>
      <c r="E51" s="231">
        <f>G51*E$16</f>
        <v>0</v>
      </c>
      <c r="F51" s="231">
        <f>G51*F$16</f>
        <v>0</v>
      </c>
      <c r="G51" s="232">
        <f>B51*C51</f>
        <v>0</v>
      </c>
      <c r="H51" s="257">
        <f>H$13*(G51)</f>
        <v>0</v>
      </c>
      <c r="I51" s="342">
        <f>+G51+H51</f>
        <v>0</v>
      </c>
    </row>
    <row r="52" spans="1:9" ht="15" customHeight="1">
      <c r="A52" s="343"/>
      <c r="B52" s="197"/>
      <c r="C52" s="198"/>
      <c r="D52" s="198"/>
      <c r="E52" s="198"/>
      <c r="F52" s="198"/>
      <c r="G52" s="199"/>
      <c r="H52" s="198"/>
      <c r="I52" s="344"/>
    </row>
    <row r="53" spans="1:9" ht="15" customHeight="1">
      <c r="A53" s="345" t="s">
        <v>81</v>
      </c>
      <c r="B53" s="197"/>
      <c r="C53" s="198"/>
      <c r="D53" s="198"/>
      <c r="E53" s="198"/>
      <c r="F53" s="198"/>
      <c r="G53" s="199"/>
      <c r="H53" s="198"/>
      <c r="I53" s="344"/>
    </row>
    <row r="54" spans="1:9" ht="15.75" customHeight="1" thickBot="1">
      <c r="A54" s="346" t="s">
        <v>82</v>
      </c>
      <c r="B54" s="114"/>
      <c r="C54" s="114"/>
      <c r="D54" s="200"/>
      <c r="E54" s="200"/>
      <c r="F54" s="80"/>
      <c r="G54" s="94"/>
      <c r="H54" s="83"/>
      <c r="I54" s="308"/>
    </row>
    <row r="55" spans="1:9" ht="15" customHeight="1" thickTop="1">
      <c r="A55" s="343"/>
      <c r="B55" s="201" t="s">
        <v>83</v>
      </c>
      <c r="C55" s="202"/>
      <c r="D55" s="203"/>
      <c r="E55" s="203"/>
      <c r="F55" s="204"/>
      <c r="G55" s="203"/>
      <c r="H55" s="205"/>
      <c r="I55" s="340"/>
    </row>
    <row r="56" spans="1:9" ht="15" customHeight="1">
      <c r="A56" s="347"/>
      <c r="B56" s="208" t="s">
        <v>28</v>
      </c>
      <c r="C56" s="206" t="s">
        <v>84</v>
      </c>
      <c r="D56" s="209"/>
      <c r="E56" s="209"/>
      <c r="F56" s="207"/>
      <c r="G56" s="209"/>
      <c r="H56" s="90"/>
      <c r="I56" s="340"/>
    </row>
    <row r="57" spans="1:9" ht="15" customHeight="1">
      <c r="A57" s="347"/>
      <c r="B57" s="208"/>
      <c r="C57" s="206" t="s">
        <v>85</v>
      </c>
      <c r="D57" s="209"/>
      <c r="E57" s="209"/>
      <c r="F57" s="207"/>
      <c r="G57" s="209"/>
      <c r="H57" s="90"/>
      <c r="I57" s="340"/>
    </row>
    <row r="58" spans="1:9" ht="15" customHeight="1">
      <c r="A58" s="347"/>
      <c r="B58" s="208"/>
      <c r="C58" s="206" t="s">
        <v>86</v>
      </c>
      <c r="D58" s="209"/>
      <c r="E58" s="209"/>
      <c r="F58" s="207"/>
      <c r="G58" s="209"/>
      <c r="H58" s="90"/>
      <c r="I58" s="340"/>
    </row>
    <row r="59" spans="1:9" ht="15" customHeight="1" thickBot="1">
      <c r="A59" s="347"/>
      <c r="B59" s="111"/>
      <c r="C59" s="210" t="s">
        <v>87</v>
      </c>
      <c r="D59" s="211"/>
      <c r="E59" s="211"/>
      <c r="F59" s="212"/>
      <c r="G59" s="212"/>
      <c r="H59" s="113"/>
      <c r="I59" s="340"/>
    </row>
    <row r="60" spans="1:9" ht="15" customHeight="1" thickTop="1" thickBot="1">
      <c r="A60" s="314" t="s">
        <v>16</v>
      </c>
      <c r="B60" s="20" t="str">
        <f>'100'!B45</f>
        <v xml:space="preserve">     Hourly Rate for repairs and authorized service outside of contractual obligations is  =   $  / Hr.</v>
      </c>
      <c r="C60" s="213"/>
      <c r="D60" s="20"/>
      <c r="E60" s="20"/>
      <c r="F60" s="213"/>
      <c r="G60" s="213"/>
      <c r="H60" s="20"/>
      <c r="I60" s="348"/>
    </row>
    <row r="61" spans="1:9" ht="15" customHeight="1" thickTop="1">
      <c r="A61" s="316"/>
      <c r="B61" s="54"/>
      <c r="C61" s="54"/>
      <c r="D61" s="54"/>
      <c r="E61" s="54"/>
      <c r="F61" s="54"/>
      <c r="G61" s="54"/>
      <c r="H61" s="54"/>
      <c r="I61" s="317"/>
    </row>
    <row r="62" spans="1:9" ht="15" customHeight="1">
      <c r="A62" s="316" t="s">
        <v>32</v>
      </c>
      <c r="B62" s="54"/>
      <c r="C62" s="54"/>
      <c r="D62" s="96"/>
      <c r="E62" s="96"/>
      <c r="F62" s="96"/>
      <c r="G62" s="96"/>
      <c r="H62" s="96"/>
      <c r="I62" s="317"/>
    </row>
    <row r="63" spans="1:9" ht="15" customHeight="1">
      <c r="A63" s="316" t="s">
        <v>33</v>
      </c>
      <c r="B63" s="54"/>
      <c r="C63" s="54"/>
      <c r="D63" s="54"/>
      <c r="E63" s="54"/>
      <c r="F63" s="54"/>
      <c r="G63" s="54"/>
      <c r="H63" s="54"/>
      <c r="I63" s="317"/>
    </row>
    <row r="64" spans="1:9" ht="15" customHeight="1">
      <c r="A64" s="316" t="s">
        <v>34</v>
      </c>
      <c r="B64" s="99"/>
      <c r="C64" s="55"/>
      <c r="D64" s="55"/>
      <c r="E64" s="54"/>
      <c r="F64" s="54"/>
      <c r="G64" s="54"/>
      <c r="H64" s="54"/>
      <c r="I64" s="317"/>
    </row>
    <row r="65" spans="1:9" ht="15" customHeight="1">
      <c r="A65" s="318" t="s">
        <v>40</v>
      </c>
      <c r="B65" s="54"/>
      <c r="C65" s="54"/>
      <c r="D65" s="54"/>
      <c r="E65" s="54"/>
      <c r="F65" s="54"/>
      <c r="G65" s="54"/>
      <c r="H65" s="54"/>
      <c r="I65" s="317"/>
    </row>
    <row r="66" spans="1:9" ht="15" customHeight="1">
      <c r="A66" s="318" t="s">
        <v>41</v>
      </c>
      <c r="B66" s="54"/>
      <c r="C66" s="54"/>
      <c r="D66" s="55"/>
      <c r="E66" s="55"/>
      <c r="F66" s="55"/>
      <c r="G66" s="55"/>
      <c r="H66" s="55"/>
      <c r="I66" s="319"/>
    </row>
    <row r="67" spans="1:9" ht="15" customHeight="1">
      <c r="A67" s="316" t="s">
        <v>35</v>
      </c>
      <c r="B67" s="54"/>
      <c r="C67" s="54"/>
      <c r="D67" s="54"/>
      <c r="E67" s="54"/>
      <c r="F67" s="54"/>
      <c r="G67" s="54"/>
      <c r="H67" s="54"/>
      <c r="I67" s="317"/>
    </row>
    <row r="68" spans="1:9" ht="15" customHeight="1">
      <c r="A68" s="316" t="s">
        <v>36</v>
      </c>
      <c r="B68" s="54"/>
      <c r="C68" s="54"/>
      <c r="D68" s="54"/>
      <c r="E68" s="54"/>
      <c r="F68" s="54"/>
      <c r="G68" s="54"/>
      <c r="H68" s="54"/>
      <c r="I68" s="317"/>
    </row>
    <row r="69" spans="1:9" ht="15" customHeight="1">
      <c r="A69" s="316" t="s">
        <v>37</v>
      </c>
      <c r="B69" s="54"/>
      <c r="C69" s="54"/>
      <c r="D69" s="54"/>
      <c r="E69" s="54"/>
      <c r="F69" s="54"/>
      <c r="G69" s="54" t="s">
        <v>122</v>
      </c>
      <c r="H69" s="214"/>
      <c r="I69" s="349"/>
    </row>
    <row r="70" spans="1:9" ht="15" customHeight="1">
      <c r="A70" s="318" t="s">
        <v>38</v>
      </c>
      <c r="B70" s="54"/>
      <c r="C70" s="54"/>
      <c r="D70" s="54"/>
      <c r="E70" s="54"/>
      <c r="F70" s="54"/>
      <c r="G70" s="54"/>
      <c r="H70" s="54"/>
      <c r="I70" s="317"/>
    </row>
    <row r="71" spans="1:9" ht="15" customHeight="1">
      <c r="A71" s="316"/>
      <c r="B71" s="54"/>
      <c r="C71" s="54"/>
      <c r="D71" s="54"/>
      <c r="E71" s="54"/>
      <c r="F71" s="54"/>
      <c r="G71" s="54" t="s">
        <v>59</v>
      </c>
      <c r="H71" s="214"/>
      <c r="I71" s="349"/>
    </row>
    <row r="72" spans="1:9" ht="15" customHeight="1" thickBot="1">
      <c r="A72" s="322" t="s">
        <v>17</v>
      </c>
      <c r="B72" s="323"/>
      <c r="C72" s="324" t="s">
        <v>18</v>
      </c>
      <c r="D72" s="323" t="s">
        <v>19</v>
      </c>
      <c r="E72" s="323" t="s">
        <v>20</v>
      </c>
      <c r="F72" s="323"/>
      <c r="G72" s="323"/>
      <c r="H72" s="325"/>
      <c r="I72" s="326"/>
    </row>
    <row r="74" spans="1:9" ht="6.75" customHeight="1"/>
    <row r="75" spans="1:9" ht="6.75" customHeight="1"/>
    <row r="77" spans="1:9" ht="12" customHeight="1"/>
    <row r="78" spans="1:9" ht="12" customHeight="1"/>
    <row r="79" spans="1:9" ht="12" customHeight="1"/>
  </sheetData>
  <mergeCells count="1">
    <mergeCell ref="A2:I2"/>
  </mergeCells>
  <pageMargins left="0.7" right="0.7" top="0.75" bottom="0.75" header="0.3" footer="0.3"/>
  <pageSetup paperSize="5" scale="84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H72"/>
  <sheetViews>
    <sheetView defaultGridColor="0" view="pageBreakPreview" colorId="22" zoomScaleNormal="100" zoomScaleSheetLayoutView="100" workbookViewId="0">
      <selection activeCell="B52" sqref="B52"/>
    </sheetView>
  </sheetViews>
  <sheetFormatPr defaultColWidth="9.88671875" defaultRowHeight="15"/>
  <cols>
    <col min="1" max="1" width="16.6640625" customWidth="1"/>
    <col min="2" max="2" width="12.88671875" customWidth="1"/>
    <col min="3" max="3" width="9.109375" customWidth="1"/>
    <col min="4" max="4" width="11.88671875" customWidth="1"/>
    <col min="5" max="5" width="8.6640625" customWidth="1"/>
    <col min="6" max="6" width="12.109375" customWidth="1"/>
    <col min="7" max="7" width="11.44140625" customWidth="1"/>
  </cols>
  <sheetData>
    <row r="1" spans="1:8" ht="15.75" thickTop="1">
      <c r="A1" s="1"/>
      <c r="B1" s="2"/>
      <c r="C1" s="2"/>
      <c r="D1" s="2"/>
      <c r="E1" s="2"/>
      <c r="F1" s="2"/>
      <c r="G1" s="2"/>
      <c r="H1" s="3"/>
    </row>
    <row r="2" spans="1:8" ht="20.100000000000001" customHeight="1" thickBot="1">
      <c r="A2" s="4"/>
      <c r="B2" s="40"/>
      <c r="C2" s="71" t="s">
        <v>0</v>
      </c>
      <c r="D2" s="5"/>
      <c r="E2" s="5"/>
      <c r="F2" s="41" t="s">
        <v>1</v>
      </c>
      <c r="G2" s="367">
        <f>'100'!I3</f>
        <v>43922</v>
      </c>
      <c r="H2" s="368"/>
    </row>
    <row r="3" spans="1:8" ht="15.75" thickTop="1">
      <c r="A3" s="4"/>
      <c r="B3" s="40"/>
      <c r="C3" s="40"/>
      <c r="D3" s="40"/>
      <c r="E3" s="40"/>
      <c r="F3" s="42"/>
      <c r="G3" s="42"/>
      <c r="H3" s="8"/>
    </row>
    <row r="4" spans="1:8" ht="15.75">
      <c r="A4" s="9" t="s">
        <v>2</v>
      </c>
      <c r="B4" s="159" t="s">
        <v>123</v>
      </c>
      <c r="C4" s="70"/>
      <c r="D4" s="55"/>
      <c r="E4" s="55"/>
      <c r="F4" s="44" t="s">
        <v>3</v>
      </c>
      <c r="H4" s="8"/>
    </row>
    <row r="5" spans="1:8" ht="15.75">
      <c r="A5" s="9" t="s">
        <v>4</v>
      </c>
      <c r="B5" s="72" t="s">
        <v>124</v>
      </c>
      <c r="C5" s="10"/>
      <c r="D5" s="42"/>
      <c r="E5" s="42"/>
      <c r="F5" s="44" t="s">
        <v>5</v>
      </c>
      <c r="G5" s="103" t="s">
        <v>125</v>
      </c>
      <c r="H5" s="102"/>
    </row>
    <row r="6" spans="1:8">
      <c r="A6" s="9" t="s">
        <v>6</v>
      </c>
      <c r="B6" s="42" t="s">
        <v>3</v>
      </c>
      <c r="C6" s="42"/>
      <c r="D6" s="42"/>
      <c r="E6" s="42"/>
      <c r="F6" s="42"/>
      <c r="G6" s="42"/>
      <c r="H6" s="8"/>
    </row>
    <row r="7" spans="1:8" ht="18">
      <c r="A7" s="9" t="s">
        <v>7</v>
      </c>
      <c r="B7" s="154"/>
      <c r="C7" s="10"/>
      <c r="D7" s="6"/>
      <c r="E7" s="42"/>
      <c r="F7" s="42"/>
      <c r="H7" s="8"/>
    </row>
    <row r="8" spans="1:8" ht="18">
      <c r="A8" s="9"/>
      <c r="B8" s="154"/>
      <c r="C8" s="155"/>
      <c r="D8" s="43"/>
      <c r="E8" s="42"/>
      <c r="F8" s="44" t="s">
        <v>8</v>
      </c>
      <c r="G8" s="44"/>
      <c r="H8" s="8"/>
    </row>
    <row r="9" spans="1:8" ht="15.75">
      <c r="A9" s="9" t="s">
        <v>9</v>
      </c>
      <c r="B9" s="72" t="s">
        <v>24</v>
      </c>
      <c r="C9" s="42"/>
      <c r="D9" s="43"/>
      <c r="E9" s="43"/>
      <c r="F9" s="72" t="s">
        <v>120</v>
      </c>
      <c r="G9" s="6"/>
      <c r="H9" s="7"/>
    </row>
    <row r="10" spans="1:8" ht="15.75" thickBot="1">
      <c r="A10" s="9"/>
      <c r="B10" s="44"/>
      <c r="C10" s="42"/>
      <c r="D10" s="43"/>
      <c r="E10" s="43"/>
      <c r="F10" s="45"/>
      <c r="G10" s="42"/>
      <c r="H10" s="8"/>
    </row>
    <row r="11" spans="1:8" ht="16.5" thickTop="1" thickBot="1">
      <c r="A11" s="46"/>
      <c r="B11" s="35"/>
      <c r="C11" s="25"/>
      <c r="D11" s="26"/>
      <c r="E11" s="31"/>
      <c r="F11" s="25" t="s">
        <v>10</v>
      </c>
      <c r="G11" s="27" t="s">
        <v>31</v>
      </c>
      <c r="H11" s="47" t="s">
        <v>11</v>
      </c>
    </row>
    <row r="12" spans="1:8" ht="15.75" thickTop="1">
      <c r="A12" s="48" t="s">
        <v>12</v>
      </c>
      <c r="B12" s="133"/>
      <c r="C12" s="73" t="s">
        <v>50</v>
      </c>
      <c r="D12" s="128" t="s">
        <v>52</v>
      </c>
      <c r="E12" s="128" t="s">
        <v>54</v>
      </c>
      <c r="F12" s="12"/>
      <c r="G12" s="126">
        <v>0.13</v>
      </c>
      <c r="H12" s="49"/>
    </row>
    <row r="13" spans="1:8">
      <c r="A13" s="50" t="s">
        <v>3</v>
      </c>
      <c r="B13" s="77" t="s">
        <v>25</v>
      </c>
      <c r="C13" s="73" t="s">
        <v>51</v>
      </c>
      <c r="D13" s="129" t="s">
        <v>53</v>
      </c>
      <c r="E13" s="129" t="s">
        <v>55</v>
      </c>
      <c r="F13" s="76" t="s">
        <v>21</v>
      </c>
      <c r="G13" s="77" t="s">
        <v>22</v>
      </c>
      <c r="H13" s="78" t="s">
        <v>23</v>
      </c>
    </row>
    <row r="14" spans="1:8">
      <c r="A14" s="51" t="s">
        <v>13</v>
      </c>
      <c r="B14" s="77" t="s">
        <v>26</v>
      </c>
      <c r="C14" s="74">
        <v>480</v>
      </c>
      <c r="D14" s="39">
        <v>480</v>
      </c>
      <c r="E14" s="39">
        <v>481</v>
      </c>
      <c r="F14" s="32"/>
      <c r="G14" s="11"/>
      <c r="H14" s="52"/>
    </row>
    <row r="15" spans="1:8" ht="15.75" thickBot="1">
      <c r="A15" s="53" t="s">
        <v>14</v>
      </c>
      <c r="B15" s="134" t="s">
        <v>3</v>
      </c>
      <c r="C15" s="75">
        <v>0.5</v>
      </c>
      <c r="D15" s="75">
        <v>0.35</v>
      </c>
      <c r="E15" s="75">
        <v>0.15</v>
      </c>
      <c r="F15" s="33"/>
      <c r="G15" s="38"/>
      <c r="H15" s="24"/>
    </row>
    <row r="16" spans="1:8" ht="16.5" thickTop="1">
      <c r="A16" s="28" t="s">
        <v>15</v>
      </c>
      <c r="B16" s="14"/>
      <c r="C16" s="13"/>
      <c r="D16" s="13"/>
      <c r="E16" s="13"/>
      <c r="F16" s="34"/>
      <c r="G16" s="14"/>
      <c r="H16" s="36"/>
    </row>
    <row r="17" spans="1:8" ht="6" customHeight="1">
      <c r="A17" s="15" t="s">
        <v>3</v>
      </c>
      <c r="B17" s="17" t="s">
        <v>3</v>
      </c>
      <c r="C17" s="16"/>
      <c r="D17" s="16"/>
      <c r="E17" s="16" t="s">
        <v>3</v>
      </c>
      <c r="F17" s="30" t="s">
        <v>3</v>
      </c>
      <c r="G17" s="17" t="s">
        <v>3</v>
      </c>
      <c r="H17" s="37" t="s">
        <v>3</v>
      </c>
    </row>
    <row r="18" spans="1:8" ht="15" customHeight="1">
      <c r="A18" s="88">
        <v>5101</v>
      </c>
      <c r="B18" s="138">
        <v>1262</v>
      </c>
      <c r="C18" s="115">
        <f>ROUNDDOWN(+$B18*$G$42*C$15,0)</f>
        <v>0</v>
      </c>
      <c r="D18" s="115">
        <f>ROUNDDOWN(+$B18*$G$42*D$15,0)</f>
        <v>0</v>
      </c>
      <c r="E18" s="115">
        <f>ROUNDDOWN(+$B18*$G$42*E$15,0)</f>
        <v>0</v>
      </c>
      <c r="F18" s="135">
        <f>+C18+D18+E18</f>
        <v>0</v>
      </c>
      <c r="G18" s="136">
        <f>0.13*(F18)</f>
        <v>0</v>
      </c>
      <c r="H18" s="137">
        <f>+F18+G18</f>
        <v>0</v>
      </c>
    </row>
    <row r="19" spans="1:8" ht="15" customHeight="1">
      <c r="A19" s="88"/>
      <c r="B19" s="138"/>
      <c r="C19" s="115"/>
      <c r="D19" s="93"/>
      <c r="E19" s="81"/>
      <c r="F19" s="135"/>
      <c r="G19" s="136"/>
      <c r="H19" s="137"/>
    </row>
    <row r="20" spans="1:8" ht="15" customHeight="1">
      <c r="A20" s="88">
        <v>5102</v>
      </c>
      <c r="B20" s="138">
        <v>1209</v>
      </c>
      <c r="C20" s="115">
        <f>ROUNDDOWN(+$B20*$G$42*C$15,0)</f>
        <v>0</v>
      </c>
      <c r="D20" s="115">
        <f>ROUNDDOWN(+$B20*$G$42*D$15,0)</f>
        <v>0</v>
      </c>
      <c r="E20" s="115">
        <f>ROUNDDOWN(+$B20*$G$42*E$15,0)</f>
        <v>0</v>
      </c>
      <c r="F20" s="135">
        <f>+C20+D20+E20</f>
        <v>0</v>
      </c>
      <c r="G20" s="136">
        <f>0.13*(F20)</f>
        <v>0</v>
      </c>
      <c r="H20" s="137">
        <f>+F20+G20</f>
        <v>0</v>
      </c>
    </row>
    <row r="21" spans="1:8" ht="15" customHeight="1">
      <c r="A21" s="88"/>
      <c r="B21" s="138"/>
      <c r="C21" s="115"/>
      <c r="D21" s="93"/>
      <c r="E21" s="81"/>
      <c r="F21" s="135"/>
      <c r="G21" s="136"/>
      <c r="H21" s="137"/>
    </row>
    <row r="22" spans="1:8" ht="15" customHeight="1">
      <c r="A22" s="88">
        <v>5103</v>
      </c>
      <c r="B22" s="138">
        <v>1032</v>
      </c>
      <c r="C22" s="115">
        <f>ROUNDDOWN(+$B22*$G$42*C$15,0)</f>
        <v>0</v>
      </c>
      <c r="D22" s="115">
        <f>ROUNDDOWN(+$B22*$G$42*D$15,0)</f>
        <v>0</v>
      </c>
      <c r="E22" s="115">
        <f>ROUNDDOWN(+$B22*$G$42*E$15,0)</f>
        <v>0</v>
      </c>
      <c r="F22" s="135">
        <f>+C22+D22+E22</f>
        <v>0</v>
      </c>
      <c r="G22" s="136">
        <f>0.13*(F22)</f>
        <v>0</v>
      </c>
      <c r="H22" s="137">
        <f>+F22+G22</f>
        <v>0</v>
      </c>
    </row>
    <row r="23" spans="1:8" ht="15" customHeight="1">
      <c r="A23" s="88"/>
      <c r="B23" s="138"/>
      <c r="C23" s="115"/>
      <c r="D23" s="93"/>
      <c r="E23" s="81"/>
      <c r="F23" s="135"/>
      <c r="G23" s="136"/>
      <c r="H23" s="137"/>
    </row>
    <row r="24" spans="1:8" ht="15" customHeight="1">
      <c r="A24" s="88">
        <v>5104</v>
      </c>
      <c r="B24" s="138">
        <v>1258</v>
      </c>
      <c r="C24" s="115">
        <f>ROUNDDOWN(+$B24*$G$42*C$15,0)</f>
        <v>0</v>
      </c>
      <c r="D24" s="115">
        <f>ROUNDDOWN(+$B24*$G$42*D$15,0)</f>
        <v>0</v>
      </c>
      <c r="E24" s="115">
        <f>ROUNDDOWN(+$B24*$G$42*E$15,0)</f>
        <v>0</v>
      </c>
      <c r="F24" s="135">
        <f>SUM(C24:E24)</f>
        <v>0</v>
      </c>
      <c r="G24" s="136">
        <f>0.13*(F24)</f>
        <v>0</v>
      </c>
      <c r="H24" s="137">
        <f>+F24+G24</f>
        <v>0</v>
      </c>
    </row>
    <row r="25" spans="1:8" ht="15" customHeight="1">
      <c r="A25" s="88"/>
      <c r="B25" s="138"/>
      <c r="C25" s="115"/>
      <c r="D25" s="93"/>
      <c r="E25" s="81"/>
      <c r="F25" s="135"/>
      <c r="G25" s="136"/>
      <c r="H25" s="137"/>
    </row>
    <row r="26" spans="1:8" ht="15" customHeight="1">
      <c r="A26" s="88">
        <v>5205</v>
      </c>
      <c r="B26" s="138">
        <v>1195</v>
      </c>
      <c r="C26" s="115">
        <f>ROUNDDOWN(+$B26*$G$42*C$15,0)</f>
        <v>0</v>
      </c>
      <c r="D26" s="115">
        <f>ROUNDDOWN(+$B26*$G$42*D$15,0)</f>
        <v>0</v>
      </c>
      <c r="E26" s="115">
        <f>ROUNDDOWN(+$B26*$G$42*E$15,0)</f>
        <v>0</v>
      </c>
      <c r="F26" s="135">
        <f>SUM(C26:E26)</f>
        <v>0</v>
      </c>
      <c r="G26" s="136">
        <f>0.13*(F26)</f>
        <v>0</v>
      </c>
      <c r="H26" s="137">
        <f>+F26+G26</f>
        <v>0</v>
      </c>
    </row>
    <row r="27" spans="1:8" ht="15" customHeight="1">
      <c r="A27" s="88"/>
      <c r="B27" s="138"/>
      <c r="C27" s="115"/>
      <c r="D27" s="93"/>
      <c r="E27" s="81"/>
      <c r="F27" s="135"/>
      <c r="G27" s="136"/>
      <c r="H27" s="137"/>
    </row>
    <row r="28" spans="1:8" ht="15" customHeight="1">
      <c r="A28" s="88">
        <v>5206</v>
      </c>
      <c r="B28" s="138">
        <v>1145</v>
      </c>
      <c r="C28" s="115">
        <f>ROUNDDOWN(+$B28*$G$42*C$15,0)</f>
        <v>0</v>
      </c>
      <c r="D28" s="115">
        <f>ROUNDDOWN(+$B28*$G$42*D$15,0)</f>
        <v>0</v>
      </c>
      <c r="E28" s="115">
        <f>ROUNDDOWN(+$B28*$G$42*E$15,0)</f>
        <v>0</v>
      </c>
      <c r="F28" s="135">
        <f>SUM(C28:E28)</f>
        <v>0</v>
      </c>
      <c r="G28" s="136">
        <f>0.13*(F28)</f>
        <v>0</v>
      </c>
      <c r="H28" s="137">
        <f>+F28+G28</f>
        <v>0</v>
      </c>
    </row>
    <row r="29" spans="1:8" ht="15" customHeight="1">
      <c r="A29" s="88"/>
      <c r="B29" s="138"/>
      <c r="C29" s="115"/>
      <c r="D29" s="93"/>
      <c r="E29" s="81"/>
      <c r="F29" s="135"/>
      <c r="G29" s="136"/>
      <c r="H29" s="137"/>
    </row>
    <row r="30" spans="1:8" ht="15" customHeight="1">
      <c r="A30" s="88">
        <v>5207</v>
      </c>
      <c r="B30" s="138">
        <v>1071</v>
      </c>
      <c r="C30" s="115">
        <f>ROUNDDOWN(+$B30*$G$42*C$15,0)</f>
        <v>0</v>
      </c>
      <c r="D30" s="115">
        <f>ROUNDDOWN(+$B30*$G$42*D$15,0)</f>
        <v>0</v>
      </c>
      <c r="E30" s="115">
        <f>ROUNDDOWN(+$B30*$G$42*E$15,0)</f>
        <v>0</v>
      </c>
      <c r="F30" s="135">
        <f t="shared" ref="F30:F34" si="0">SUM(C30:E30)</f>
        <v>0</v>
      </c>
      <c r="G30" s="136">
        <f t="shared" ref="G30:G32" si="1">0.13*(F30)</f>
        <v>0</v>
      </c>
      <c r="H30" s="137">
        <f t="shared" ref="H30:H32" si="2">+F30+G30</f>
        <v>0</v>
      </c>
    </row>
    <row r="31" spans="1:8" ht="15" customHeight="1">
      <c r="A31" s="88"/>
      <c r="B31" s="138"/>
      <c r="C31" s="115"/>
      <c r="D31" s="93"/>
      <c r="E31" s="81"/>
      <c r="F31" s="135"/>
      <c r="G31" s="136"/>
      <c r="H31" s="137"/>
    </row>
    <row r="32" spans="1:8" ht="15" customHeight="1">
      <c r="A32" s="88">
        <v>5208</v>
      </c>
      <c r="B32" s="138">
        <v>1218</v>
      </c>
      <c r="C32" s="115">
        <f>ROUNDDOWN(+$B32*$G$42*C$15,0)</f>
        <v>0</v>
      </c>
      <c r="D32" s="115">
        <f>ROUNDDOWN(+$B32*$G$42*D$15,0)</f>
        <v>0</v>
      </c>
      <c r="E32" s="115">
        <f>ROUNDDOWN(+$B32*$G$42*E$15,0)</f>
        <v>0</v>
      </c>
      <c r="F32" s="135">
        <f t="shared" si="0"/>
        <v>0</v>
      </c>
      <c r="G32" s="136">
        <f t="shared" si="1"/>
        <v>0</v>
      </c>
      <c r="H32" s="137">
        <f t="shared" si="2"/>
        <v>0</v>
      </c>
    </row>
    <row r="33" spans="1:8" ht="15" customHeight="1">
      <c r="A33" s="88"/>
      <c r="B33" s="138"/>
      <c r="C33" s="115"/>
      <c r="D33" s="115"/>
      <c r="E33" s="115"/>
      <c r="F33" s="135"/>
      <c r="G33" s="136"/>
      <c r="H33" s="137"/>
    </row>
    <row r="34" spans="1:8" ht="15" customHeight="1">
      <c r="A34" s="88">
        <v>5309</v>
      </c>
      <c r="B34" s="138">
        <v>1383</v>
      </c>
      <c r="C34" s="115">
        <f>ROUNDDOWN(+$B34*$G$42*C$15,0)</f>
        <v>0</v>
      </c>
      <c r="D34" s="115">
        <f>ROUNDDOWN(+$B34*$G$42*D$15,0)</f>
        <v>0</v>
      </c>
      <c r="E34" s="115">
        <f>ROUNDDOWN(+$B34*$G$42*E$15,0)</f>
        <v>0</v>
      </c>
      <c r="F34" s="135">
        <f t="shared" si="0"/>
        <v>0</v>
      </c>
      <c r="G34" s="136">
        <f t="shared" ref="G34" si="3">0.13*(F34)</f>
        <v>0</v>
      </c>
      <c r="H34" s="137">
        <f t="shared" ref="H34" si="4">+F34+G34</f>
        <v>0</v>
      </c>
    </row>
    <row r="35" spans="1:8" ht="15" customHeight="1">
      <c r="A35" s="88"/>
      <c r="B35" s="138"/>
      <c r="C35" s="115"/>
      <c r="D35" s="93"/>
      <c r="E35" s="81"/>
      <c r="F35" s="135"/>
      <c r="G35" s="136"/>
      <c r="H35" s="137"/>
    </row>
    <row r="36" spans="1:8" ht="15" customHeight="1">
      <c r="A36" s="88">
        <v>5310</v>
      </c>
      <c r="B36" s="178">
        <v>1348</v>
      </c>
      <c r="C36" s="276">
        <f>ROUNDDOWN(+$B36*$G$42*C$15,0)</f>
        <v>0</v>
      </c>
      <c r="D36" s="276">
        <f>ROUNDDOWN(+$B36*$G$42*D$15,0)</f>
        <v>0</v>
      </c>
      <c r="E36" s="276">
        <f>ROUNDDOWN(+$B36*$G$42*E$15,0)</f>
        <v>0</v>
      </c>
      <c r="F36" s="277">
        <f>SUM(C36:E36)</f>
        <v>0</v>
      </c>
      <c r="G36" s="278">
        <f>0.13*(F36)</f>
        <v>0</v>
      </c>
      <c r="H36" s="279">
        <f>+F36+G36</f>
        <v>0</v>
      </c>
    </row>
    <row r="37" spans="1:8" ht="15" customHeight="1">
      <c r="A37" s="88"/>
      <c r="B37" s="138"/>
      <c r="C37" s="115"/>
      <c r="D37" s="115"/>
      <c r="E37" s="115"/>
      <c r="F37" s="135"/>
      <c r="G37" s="136"/>
      <c r="H37" s="137"/>
    </row>
    <row r="38" spans="1:8" ht="15" customHeight="1">
      <c r="A38" s="88">
        <v>5311</v>
      </c>
      <c r="B38" s="138">
        <v>1253</v>
      </c>
      <c r="C38" s="276">
        <f>ROUNDDOWN(+$B38*$G$42*C$15,0)</f>
        <v>0</v>
      </c>
      <c r="D38" s="276">
        <f>ROUNDDOWN(+$B38*$G$42*D$15,0)</f>
        <v>0</v>
      </c>
      <c r="E38" s="276">
        <f>ROUNDDOWN(+$B38*$G$42*E$15,0)</f>
        <v>0</v>
      </c>
      <c r="F38" s="397">
        <f>SUM(C38:E38)</f>
        <v>0</v>
      </c>
      <c r="G38" s="398">
        <f>0.13*(F38)</f>
        <v>0</v>
      </c>
      <c r="H38" s="279">
        <f>+F38+G38</f>
        <v>0</v>
      </c>
    </row>
    <row r="39" spans="1:8" ht="15" customHeight="1">
      <c r="A39" s="88"/>
      <c r="B39" s="138"/>
      <c r="C39" s="115"/>
      <c r="D39" s="93"/>
      <c r="E39" s="81" t="s">
        <v>3</v>
      </c>
      <c r="F39" s="135"/>
      <c r="G39" s="136"/>
      <c r="H39" s="137"/>
    </row>
    <row r="40" spans="1:8" ht="15" customHeight="1">
      <c r="A40" s="88">
        <v>5312</v>
      </c>
      <c r="B40" s="138">
        <v>1400</v>
      </c>
      <c r="C40" s="276">
        <f>ROUNDDOWN(+$B40*$G$42*C$15,0)</f>
        <v>0</v>
      </c>
      <c r="D40" s="276">
        <f>ROUNDDOWN(+$B40*$G$42*D$15,0)</f>
        <v>0</v>
      </c>
      <c r="E40" s="276">
        <f>ROUNDDOWN(+$B40*$G$42*E$15,0)</f>
        <v>0</v>
      </c>
      <c r="F40" s="397">
        <f>SUM(C40:E40)</f>
        <v>0</v>
      </c>
      <c r="G40" s="398">
        <f>0.13*(F40)</f>
        <v>0</v>
      </c>
      <c r="H40" s="279">
        <f>+F40+G40</f>
        <v>0</v>
      </c>
    </row>
    <row r="41" spans="1:8" ht="15" customHeight="1" thickBot="1">
      <c r="A41" s="79"/>
      <c r="B41" s="104"/>
      <c r="C41" s="93"/>
      <c r="D41" s="85"/>
      <c r="E41" s="82" t="s">
        <v>3</v>
      </c>
      <c r="F41" s="86"/>
      <c r="G41" s="83"/>
      <c r="H41" s="84"/>
    </row>
    <row r="42" spans="1:8" ht="15.75" customHeight="1" thickTop="1">
      <c r="A42" s="56"/>
      <c r="B42" s="105" t="s">
        <v>39</v>
      </c>
      <c r="C42" s="106"/>
      <c r="D42" s="107"/>
      <c r="E42" s="108"/>
      <c r="F42" s="109"/>
      <c r="G42" s="130"/>
      <c r="H42" s="37"/>
    </row>
    <row r="43" spans="1:8" ht="15.75" customHeight="1">
      <c r="A43" s="57"/>
      <c r="B43" s="110"/>
      <c r="C43" s="65"/>
      <c r="D43" s="67"/>
      <c r="E43" s="67"/>
      <c r="F43" s="69"/>
      <c r="G43" s="131"/>
      <c r="H43" s="37"/>
    </row>
    <row r="44" spans="1:8" ht="15" customHeight="1">
      <c r="A44" s="57"/>
      <c r="B44" s="92"/>
      <c r="C44" s="89"/>
      <c r="D44" s="67"/>
      <c r="E44" s="67"/>
      <c r="F44" s="69"/>
      <c r="G44" s="90"/>
      <c r="H44" s="37"/>
    </row>
    <row r="45" spans="1:8" ht="15" customHeight="1">
      <c r="A45" s="57"/>
      <c r="B45" s="91" t="s">
        <v>28</v>
      </c>
      <c r="C45" s="65" t="s">
        <v>56</v>
      </c>
      <c r="D45" s="66"/>
      <c r="E45" s="67"/>
      <c r="F45" s="68"/>
      <c r="G45" s="90"/>
      <c r="H45" s="37"/>
    </row>
    <row r="46" spans="1:8" ht="15" customHeight="1">
      <c r="A46" s="57"/>
      <c r="B46" s="91"/>
      <c r="C46" s="65" t="s">
        <v>29</v>
      </c>
      <c r="D46" s="66"/>
      <c r="E46" s="67"/>
      <c r="F46" s="68"/>
      <c r="G46" s="90"/>
      <c r="H46" s="37"/>
    </row>
    <row r="47" spans="1:8" ht="15" customHeight="1">
      <c r="A47" s="57"/>
      <c r="B47" s="91"/>
      <c r="C47" s="65"/>
      <c r="D47" s="66"/>
      <c r="E47" s="67"/>
      <c r="F47" s="68"/>
      <c r="G47" s="90"/>
      <c r="H47" s="37"/>
    </row>
    <row r="48" spans="1:8" ht="15" customHeight="1" thickBot="1">
      <c r="A48" s="57"/>
      <c r="B48" s="111"/>
      <c r="C48" s="112" t="s">
        <v>30</v>
      </c>
      <c r="D48" s="122"/>
      <c r="E48" s="123"/>
      <c r="F48" s="124"/>
      <c r="G48" s="113"/>
      <c r="H48" s="37"/>
    </row>
    <row r="49" spans="1:8" ht="15" customHeight="1" thickTop="1">
      <c r="A49" s="88"/>
      <c r="B49" s="114"/>
      <c r="C49" s="117"/>
      <c r="D49" s="118"/>
      <c r="E49" s="119"/>
      <c r="F49" s="120"/>
      <c r="G49" s="121"/>
      <c r="H49" s="84"/>
    </row>
    <row r="50" spans="1:8" ht="15" customHeight="1">
      <c r="A50" s="15"/>
      <c r="B50" s="58"/>
      <c r="C50" s="59" t="s">
        <v>3</v>
      </c>
      <c r="D50" s="60"/>
      <c r="E50" s="87"/>
      <c r="F50" s="116"/>
      <c r="G50" s="87"/>
      <c r="H50" s="125"/>
    </row>
    <row r="51" spans="1:8" ht="15" customHeight="1" thickBot="1">
      <c r="A51" s="19" t="s">
        <v>16</v>
      </c>
      <c r="B51" s="20" t="s">
        <v>126</v>
      </c>
      <c r="C51" s="20"/>
      <c r="D51" s="20"/>
      <c r="E51" s="20"/>
      <c r="F51" s="171"/>
      <c r="G51" s="172"/>
      <c r="H51" s="21"/>
    </row>
    <row r="52" spans="1:8" ht="15" customHeight="1" thickTop="1">
      <c r="A52" s="22"/>
      <c r="B52" s="54"/>
      <c r="C52" s="54"/>
      <c r="D52" s="54"/>
      <c r="E52" s="54"/>
      <c r="F52" s="54"/>
      <c r="G52" s="54"/>
      <c r="H52" s="18" t="s">
        <v>3</v>
      </c>
    </row>
    <row r="53" spans="1:8" ht="15" customHeight="1">
      <c r="A53" s="95"/>
      <c r="B53" s="96" t="s">
        <v>27</v>
      </c>
      <c r="C53" s="97"/>
      <c r="D53" s="97"/>
      <c r="E53" s="97"/>
      <c r="F53" s="97"/>
      <c r="G53" s="97"/>
      <c r="H53" s="98"/>
    </row>
    <row r="54" spans="1:8" ht="15" customHeight="1">
      <c r="A54" s="95"/>
      <c r="B54" s="97"/>
      <c r="C54" s="97"/>
      <c r="D54" s="97"/>
      <c r="E54" s="97"/>
      <c r="F54" s="97"/>
      <c r="G54" s="97"/>
      <c r="H54" s="98"/>
    </row>
    <row r="55" spans="1:8" ht="15" customHeight="1">
      <c r="A55" s="95" t="s">
        <v>32</v>
      </c>
      <c r="B55" s="97"/>
      <c r="C55" s="97"/>
      <c r="D55" s="96"/>
      <c r="E55" s="96"/>
      <c r="F55" s="96"/>
      <c r="G55" s="96"/>
      <c r="H55" s="98"/>
    </row>
    <row r="56" spans="1:8" ht="15" customHeight="1">
      <c r="A56" s="95" t="s">
        <v>33</v>
      </c>
      <c r="B56" s="97"/>
      <c r="C56" s="97"/>
      <c r="D56" s="97"/>
      <c r="E56" s="97"/>
      <c r="F56" s="97"/>
      <c r="G56" s="97"/>
      <c r="H56" s="98"/>
    </row>
    <row r="57" spans="1:8" ht="15" customHeight="1">
      <c r="A57" s="22" t="s">
        <v>34</v>
      </c>
      <c r="B57" s="99"/>
      <c r="C57" s="100"/>
      <c r="D57" s="100"/>
      <c r="E57" s="97"/>
      <c r="F57" s="97"/>
      <c r="G57" s="97"/>
      <c r="H57" s="98"/>
    </row>
    <row r="58" spans="1:8" ht="15" customHeight="1">
      <c r="A58" s="23" t="s">
        <v>40</v>
      </c>
      <c r="B58" s="97"/>
      <c r="C58" s="97"/>
      <c r="D58" s="97"/>
      <c r="E58" s="97"/>
      <c r="F58" s="97"/>
      <c r="G58" s="97"/>
      <c r="H58" s="98"/>
    </row>
    <row r="59" spans="1:8" ht="15" customHeight="1">
      <c r="A59" s="23" t="s">
        <v>41</v>
      </c>
      <c r="B59" s="97"/>
      <c r="C59" s="97"/>
      <c r="D59" s="100"/>
      <c r="E59" s="100"/>
      <c r="F59" s="100"/>
      <c r="G59" s="100"/>
      <c r="H59" s="101"/>
    </row>
    <row r="60" spans="1:8" ht="15" customHeight="1">
      <c r="A60" s="95" t="s">
        <v>35</v>
      </c>
      <c r="B60" s="97"/>
      <c r="C60" s="97"/>
      <c r="D60" s="97"/>
      <c r="E60" s="97"/>
      <c r="F60" s="97"/>
      <c r="G60" s="97"/>
      <c r="H60" s="98"/>
    </row>
    <row r="61" spans="1:8" ht="15" customHeight="1">
      <c r="A61" s="95" t="s">
        <v>36</v>
      </c>
      <c r="B61" s="97"/>
      <c r="C61" s="97"/>
      <c r="D61" s="97"/>
      <c r="E61" s="97"/>
      <c r="F61" s="54" t="s">
        <v>122</v>
      </c>
      <c r="G61" s="152"/>
      <c r="H61" s="153"/>
    </row>
    <row r="62" spans="1:8" ht="15" customHeight="1">
      <c r="A62" s="95" t="s">
        <v>37</v>
      </c>
      <c r="B62" s="97"/>
      <c r="C62" s="97"/>
      <c r="D62" s="97"/>
      <c r="E62" s="97"/>
      <c r="F62" s="97"/>
      <c r="G62" s="97"/>
      <c r="H62" s="98"/>
    </row>
    <row r="63" spans="1:8" ht="15" customHeight="1">
      <c r="A63" s="23" t="s">
        <v>38</v>
      </c>
      <c r="B63" s="97"/>
      <c r="C63" s="97"/>
      <c r="D63" s="97"/>
      <c r="E63" s="97"/>
      <c r="F63" s="54" t="s">
        <v>59</v>
      </c>
      <c r="G63" s="152"/>
      <c r="H63" s="153"/>
    </row>
    <row r="64" spans="1:8" ht="15" customHeight="1">
      <c r="A64" s="22"/>
      <c r="B64" s="54"/>
      <c r="C64" s="54"/>
      <c r="D64" s="54"/>
      <c r="E64" s="54"/>
      <c r="F64" s="54"/>
      <c r="G64" s="54"/>
      <c r="H64" s="21"/>
    </row>
    <row r="65" spans="1:8" ht="15" customHeight="1" thickBot="1">
      <c r="A65" s="61" t="s">
        <v>17</v>
      </c>
      <c r="B65" s="62"/>
      <c r="C65" s="29" t="s">
        <v>18</v>
      </c>
      <c r="D65" s="62" t="s">
        <v>19</v>
      </c>
      <c r="E65" s="62" t="s">
        <v>20</v>
      </c>
      <c r="F65" s="62"/>
      <c r="G65" s="63"/>
      <c r="H65" s="64"/>
    </row>
    <row r="66" spans="1:8" ht="15.75" thickTop="1"/>
    <row r="67" spans="1:8" ht="6.75" customHeight="1"/>
    <row r="68" spans="1:8" ht="6.75" customHeight="1"/>
    <row r="70" spans="1:8" ht="12" customHeight="1"/>
    <row r="71" spans="1:8" ht="12" customHeight="1"/>
    <row r="72" spans="1:8" ht="12" customHeight="1"/>
  </sheetData>
  <sheetProtection selectLockedCells="1" selectUnlockedCells="1"/>
  <mergeCells count="1">
    <mergeCell ref="G2:H2"/>
  </mergeCells>
  <printOptions horizontalCentered="1" verticalCentered="1"/>
  <pageMargins left="0" right="0" top="0.51181102362204722" bottom="0" header="0.51181102362204722" footer="0.51181102362204722"/>
  <pageSetup paperSize="5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A1:I58"/>
  <sheetViews>
    <sheetView defaultGridColor="0" view="pageBreakPreview" colorId="22" zoomScaleNormal="100" zoomScaleSheetLayoutView="100" workbookViewId="0">
      <selection activeCell="F56" sqref="F56"/>
    </sheetView>
  </sheetViews>
  <sheetFormatPr defaultColWidth="9.88671875" defaultRowHeight="15"/>
  <cols>
    <col min="1" max="1" width="15.88671875" customWidth="1"/>
    <col min="2" max="2" width="12.88671875" customWidth="1"/>
    <col min="3" max="3" width="9.109375" style="170" customWidth="1"/>
    <col min="4" max="4" width="9.109375" customWidth="1"/>
    <col min="5" max="5" width="11.88671875" style="170" customWidth="1"/>
    <col min="6" max="6" width="8.6640625" style="170" customWidth="1"/>
    <col min="7" max="7" width="10.44140625" customWidth="1"/>
    <col min="8" max="8" width="13.5546875" customWidth="1"/>
  </cols>
  <sheetData>
    <row r="1" spans="1:9" ht="20.25">
      <c r="A1" s="381" t="s">
        <v>60</v>
      </c>
      <c r="B1" s="382"/>
      <c r="C1" s="382"/>
      <c r="D1" s="382"/>
      <c r="E1" s="382"/>
      <c r="F1" s="382"/>
      <c r="G1" s="382"/>
      <c r="H1" s="383"/>
      <c r="I1" s="43"/>
    </row>
    <row r="2" spans="1:9">
      <c r="A2" s="287"/>
      <c r="B2" s="40"/>
      <c r="C2" s="156"/>
      <c r="D2" s="40"/>
      <c r="E2" s="156"/>
      <c r="F2" s="157"/>
      <c r="G2" s="41" t="s">
        <v>1</v>
      </c>
      <c r="H2" s="288">
        <f>'5000 Series'!G2</f>
        <v>43922</v>
      </c>
      <c r="I2" s="158"/>
    </row>
    <row r="3" spans="1:9" ht="15.75">
      <c r="A3" s="289" t="s">
        <v>61</v>
      </c>
      <c r="B3" s="159" t="s">
        <v>111</v>
      </c>
      <c r="C3" s="157"/>
      <c r="D3" s="150"/>
      <c r="E3" s="160"/>
      <c r="F3" s="161" t="s">
        <v>3</v>
      </c>
      <c r="G3" s="150"/>
      <c r="H3" s="290"/>
    </row>
    <row r="4" spans="1:9">
      <c r="A4" s="289" t="s">
        <v>62</v>
      </c>
      <c r="B4" s="10" t="s">
        <v>63</v>
      </c>
      <c r="C4" s="157"/>
      <c r="D4" s="150"/>
      <c r="E4" s="161"/>
      <c r="F4" s="162"/>
      <c r="G4" s="42" t="s">
        <v>5</v>
      </c>
      <c r="H4" s="291" t="s">
        <v>112</v>
      </c>
    </row>
    <row r="5" spans="1:9">
      <c r="A5" s="289"/>
      <c r="B5" s="42"/>
      <c r="C5" s="157"/>
      <c r="D5" s="42" t="s">
        <v>3</v>
      </c>
      <c r="E5" s="157"/>
      <c r="F5" s="157"/>
      <c r="G5" s="42"/>
      <c r="H5" s="290"/>
    </row>
    <row r="6" spans="1:9">
      <c r="A6" s="289" t="s">
        <v>7</v>
      </c>
      <c r="B6" s="181">
        <f>'5000 Series'!B7</f>
        <v>0</v>
      </c>
      <c r="C6" s="182"/>
      <c r="D6" s="151"/>
      <c r="E6" s="161"/>
      <c r="F6" s="157"/>
      <c r="G6" s="150"/>
      <c r="H6" s="290"/>
    </row>
    <row r="7" spans="1:9">
      <c r="A7" s="289"/>
      <c r="B7" s="183">
        <f>'5000 Series'!B8</f>
        <v>0</v>
      </c>
      <c r="C7" s="184"/>
      <c r="D7" s="150"/>
      <c r="E7" s="161"/>
      <c r="F7" s="157"/>
      <c r="G7" s="42"/>
      <c r="H7" s="290"/>
    </row>
    <row r="8" spans="1:9">
      <c r="A8" s="289"/>
      <c r="B8" s="42"/>
      <c r="C8" s="157"/>
      <c r="D8" s="42" t="s">
        <v>3</v>
      </c>
      <c r="E8" s="157"/>
      <c r="F8" s="162"/>
      <c r="G8" s="44" t="s">
        <v>8</v>
      </c>
      <c r="H8" s="290"/>
    </row>
    <row r="9" spans="1:9">
      <c r="A9" s="289" t="s">
        <v>64</v>
      </c>
      <c r="B9" s="10" t="s">
        <v>65</v>
      </c>
      <c r="C9" s="157"/>
      <c r="D9" s="150"/>
      <c r="E9" s="157"/>
      <c r="F9" s="162"/>
      <c r="G9" s="10" t="str">
        <f>'5000 Series'!F9</f>
        <v>April 1, 2020 to March 31, 2021</v>
      </c>
      <c r="H9" s="292"/>
    </row>
    <row r="10" spans="1:9">
      <c r="A10" s="289"/>
      <c r="B10" s="42"/>
      <c r="C10" s="157"/>
      <c r="D10" s="44"/>
      <c r="E10" s="157"/>
      <c r="F10" s="163"/>
      <c r="G10" s="42"/>
      <c r="H10" s="290"/>
    </row>
    <row r="11" spans="1:9" ht="19.350000000000001" customHeight="1" thickBot="1">
      <c r="A11" s="384" t="s">
        <v>76</v>
      </c>
      <c r="B11" s="385"/>
      <c r="C11" s="385"/>
      <c r="D11" s="385"/>
      <c r="E11" s="385"/>
      <c r="F11" s="385"/>
      <c r="G11" s="385"/>
      <c r="H11" s="386"/>
    </row>
    <row r="12" spans="1:9" ht="16.5" thickTop="1" thickBot="1">
      <c r="A12" s="293"/>
      <c r="B12" s="143"/>
      <c r="C12" s="25"/>
      <c r="D12" s="31"/>
      <c r="E12" s="35"/>
      <c r="F12" s="25" t="s">
        <v>10</v>
      </c>
      <c r="G12" s="27" t="s">
        <v>31</v>
      </c>
      <c r="H12" s="294" t="s">
        <v>11</v>
      </c>
    </row>
    <row r="13" spans="1:9" ht="15.75" thickTop="1">
      <c r="A13" s="295"/>
      <c r="B13" s="144"/>
      <c r="C13" s="73"/>
      <c r="D13" s="128" t="s">
        <v>57</v>
      </c>
      <c r="E13" s="133"/>
      <c r="F13" s="12"/>
      <c r="G13" s="126">
        <v>0.13</v>
      </c>
      <c r="H13" s="296"/>
    </row>
    <row r="14" spans="1:9">
      <c r="A14" s="297" t="s">
        <v>3</v>
      </c>
      <c r="B14" s="144"/>
      <c r="C14" s="145"/>
      <c r="D14" s="129" t="s">
        <v>58</v>
      </c>
      <c r="E14" s="77"/>
      <c r="F14" s="76" t="s">
        <v>21</v>
      </c>
      <c r="G14" s="77" t="s">
        <v>22</v>
      </c>
      <c r="H14" s="298" t="s">
        <v>23</v>
      </c>
    </row>
    <row r="15" spans="1:9">
      <c r="A15" s="299" t="s">
        <v>13</v>
      </c>
      <c r="B15" s="146"/>
      <c r="C15" s="76"/>
      <c r="D15" s="39">
        <v>680</v>
      </c>
      <c r="E15" s="77"/>
      <c r="F15" s="32"/>
      <c r="G15" s="11"/>
      <c r="H15" s="300"/>
    </row>
    <row r="16" spans="1:9" ht="15.75" thickBot="1">
      <c r="A16" s="301" t="s">
        <v>14</v>
      </c>
      <c r="B16" s="147"/>
      <c r="C16" s="148"/>
      <c r="D16" s="75">
        <v>1</v>
      </c>
      <c r="E16" s="134"/>
      <c r="F16" s="33"/>
      <c r="G16" s="38"/>
      <c r="H16" s="302"/>
    </row>
    <row r="17" spans="1:9" ht="16.5" thickTop="1">
      <c r="A17" s="303" t="s">
        <v>42</v>
      </c>
      <c r="B17" s="149"/>
      <c r="C17" s="34"/>
      <c r="D17" s="13"/>
      <c r="E17" s="14"/>
      <c r="F17" s="34"/>
      <c r="G17" s="14"/>
      <c r="H17" s="304"/>
    </row>
    <row r="18" spans="1:9" ht="15.75">
      <c r="A18" s="305" t="s">
        <v>46</v>
      </c>
      <c r="B18" s="132"/>
      <c r="C18" s="139"/>
      <c r="D18" s="173"/>
      <c r="E18" s="138" t="s">
        <v>45</v>
      </c>
      <c r="F18" s="135">
        <f>+B18+C18+D18</f>
        <v>0</v>
      </c>
      <c r="G18" s="136">
        <f>0.13*(F18)</f>
        <v>0</v>
      </c>
      <c r="H18" s="306">
        <f>+F18+G18</f>
        <v>0</v>
      </c>
    </row>
    <row r="19" spans="1:9" ht="15.75">
      <c r="A19" s="307"/>
      <c r="B19" s="132"/>
      <c r="C19" s="140"/>
      <c r="D19" s="174"/>
      <c r="E19" s="138"/>
      <c r="F19" s="94"/>
      <c r="G19" s="83"/>
      <c r="H19" s="308"/>
    </row>
    <row r="20" spans="1:9" ht="15.75">
      <c r="A20" s="305" t="s">
        <v>66</v>
      </c>
      <c r="B20" s="132"/>
      <c r="C20" s="139"/>
      <c r="D20" s="173"/>
      <c r="E20" s="138" t="s">
        <v>67</v>
      </c>
      <c r="F20" s="135">
        <f>+B20+C20+D20</f>
        <v>0</v>
      </c>
      <c r="G20" s="136">
        <f>0.13*(F20)</f>
        <v>0</v>
      </c>
      <c r="H20" s="306">
        <f>+F20+G20</f>
        <v>0</v>
      </c>
    </row>
    <row r="21" spans="1:9" ht="15.75">
      <c r="A21" s="307"/>
      <c r="B21" s="127"/>
      <c r="C21" s="140"/>
      <c r="D21" s="174"/>
      <c r="E21" s="138"/>
      <c r="F21" s="94"/>
      <c r="G21" s="83"/>
      <c r="H21" s="308"/>
    </row>
    <row r="22" spans="1:9" ht="15.75">
      <c r="A22" s="375" t="s">
        <v>118</v>
      </c>
      <c r="B22" s="376"/>
      <c r="C22" s="377"/>
      <c r="D22" s="393"/>
      <c r="E22" s="394" t="s">
        <v>119</v>
      </c>
      <c r="F22" s="391">
        <f>+B22+C22+D22</f>
        <v>0</v>
      </c>
      <c r="G22" s="392">
        <f>0.13*(F22)</f>
        <v>0</v>
      </c>
      <c r="H22" s="396">
        <f>+F22+G22</f>
        <v>0</v>
      </c>
      <c r="I22" s="395"/>
    </row>
    <row r="23" spans="1:9" ht="15.75">
      <c r="A23" s="360"/>
      <c r="B23" s="127"/>
      <c r="C23" s="140"/>
      <c r="D23" s="390"/>
      <c r="E23" s="138"/>
      <c r="F23" s="94"/>
      <c r="G23" s="83"/>
      <c r="H23" s="308"/>
    </row>
    <row r="24" spans="1:9" ht="15.75">
      <c r="A24" s="305" t="s">
        <v>47</v>
      </c>
      <c r="B24" s="132"/>
      <c r="C24" s="139"/>
      <c r="D24" s="173"/>
      <c r="E24" s="138" t="s">
        <v>45</v>
      </c>
      <c r="F24" s="135">
        <f>+B24+C24+D24</f>
        <v>0</v>
      </c>
      <c r="G24" s="136">
        <f>0.13*(F24)</f>
        <v>0</v>
      </c>
      <c r="H24" s="306">
        <f>+F24+G24</f>
        <v>0</v>
      </c>
    </row>
    <row r="25" spans="1:9" ht="15.75">
      <c r="A25" s="307"/>
      <c r="B25" s="127"/>
      <c r="C25" s="140"/>
      <c r="D25" s="175"/>
      <c r="E25" s="138"/>
      <c r="F25" s="94"/>
      <c r="G25" s="83"/>
      <c r="H25" s="308"/>
    </row>
    <row r="26" spans="1:9" ht="15.75">
      <c r="A26" s="387" t="s">
        <v>68</v>
      </c>
      <c r="B26" s="388"/>
      <c r="C26" s="389"/>
      <c r="D26" s="173"/>
      <c r="E26" s="138" t="s">
        <v>45</v>
      </c>
      <c r="F26" s="135">
        <f>+B26+C26+D26</f>
        <v>0</v>
      </c>
      <c r="G26" s="136">
        <f>0.13*(F26)</f>
        <v>0</v>
      </c>
      <c r="H26" s="306">
        <f>+F26+G26</f>
        <v>0</v>
      </c>
    </row>
    <row r="27" spans="1:9" ht="15.75">
      <c r="A27" s="369"/>
      <c r="B27" s="370"/>
      <c r="C27" s="371"/>
      <c r="D27" s="174"/>
      <c r="E27" s="82" t="s">
        <v>3</v>
      </c>
      <c r="F27" s="86"/>
      <c r="G27" s="83"/>
      <c r="H27" s="308"/>
    </row>
    <row r="28" spans="1:9" ht="15.75">
      <c r="A28" s="387" t="s">
        <v>69</v>
      </c>
      <c r="B28" s="388"/>
      <c r="C28" s="389"/>
      <c r="D28" s="173"/>
      <c r="E28" s="138" t="s">
        <v>70</v>
      </c>
      <c r="F28" s="135">
        <f>+B28+C28+D28</f>
        <v>0</v>
      </c>
      <c r="G28" s="136">
        <f>0.13*(F28)</f>
        <v>0</v>
      </c>
      <c r="H28" s="306">
        <f>+F28+G28</f>
        <v>0</v>
      </c>
    </row>
    <row r="29" spans="1:9" ht="15.75">
      <c r="A29" s="369"/>
      <c r="B29" s="370"/>
      <c r="C29" s="371"/>
      <c r="D29" s="174"/>
      <c r="E29" s="82"/>
      <c r="F29" s="86"/>
      <c r="G29" s="83"/>
      <c r="H29" s="308"/>
    </row>
    <row r="30" spans="1:9" ht="15.75">
      <c r="A30" s="309" t="s">
        <v>74</v>
      </c>
      <c r="B30" s="179"/>
      <c r="C30" s="180"/>
      <c r="D30" s="177"/>
      <c r="E30" s="178" t="s">
        <v>75</v>
      </c>
      <c r="F30" s="135">
        <f>+B30+C30+D30</f>
        <v>0</v>
      </c>
      <c r="G30" s="136">
        <f>0.13*(F30)</f>
        <v>0</v>
      </c>
      <c r="H30" s="306">
        <f>+F30+G30</f>
        <v>0</v>
      </c>
      <c r="I30" s="176"/>
    </row>
    <row r="31" spans="1:9" ht="15.75">
      <c r="A31" s="307"/>
      <c r="B31" s="127"/>
      <c r="C31" s="140"/>
      <c r="D31" s="175"/>
      <c r="E31" s="138"/>
      <c r="F31" s="94"/>
      <c r="G31" s="83"/>
      <c r="H31" s="308"/>
    </row>
    <row r="32" spans="1:9" ht="15.75">
      <c r="A32" s="305" t="s">
        <v>113</v>
      </c>
      <c r="B32" s="132"/>
      <c r="C32" s="139"/>
      <c r="D32" s="173"/>
      <c r="E32" s="138" t="s">
        <v>44</v>
      </c>
      <c r="F32" s="135">
        <f>+B32+C32+D32</f>
        <v>0</v>
      </c>
      <c r="G32" s="136">
        <f>0.13*(F32)</f>
        <v>0</v>
      </c>
      <c r="H32" s="306">
        <f>+F32+G32</f>
        <v>0</v>
      </c>
    </row>
    <row r="33" spans="1:9" ht="15.75">
      <c r="A33" s="307"/>
      <c r="B33" s="127"/>
      <c r="C33" s="140"/>
      <c r="D33" s="174"/>
      <c r="E33" s="138"/>
      <c r="F33" s="94"/>
      <c r="G33" s="83"/>
      <c r="H33" s="308"/>
    </row>
    <row r="34" spans="1:9" ht="15.75">
      <c r="A34" s="305" t="s">
        <v>43</v>
      </c>
      <c r="B34" s="141"/>
      <c r="C34" s="142"/>
      <c r="D34" s="173"/>
      <c r="E34" s="138" t="s">
        <v>44</v>
      </c>
      <c r="F34" s="135">
        <f>+B34+C34+D34</f>
        <v>0</v>
      </c>
      <c r="G34" s="136">
        <f>0.13*(F34)</f>
        <v>0</v>
      </c>
      <c r="H34" s="306">
        <f>+F34+G34</f>
        <v>0</v>
      </c>
    </row>
    <row r="35" spans="1:9" ht="15.75">
      <c r="A35" s="307"/>
      <c r="B35" s="127"/>
      <c r="C35" s="140"/>
      <c r="D35" s="175"/>
      <c r="E35" s="138"/>
      <c r="F35" s="135"/>
      <c r="G35" s="136"/>
      <c r="H35" s="306"/>
    </row>
    <row r="36" spans="1:9" ht="15.75">
      <c r="A36" s="305" t="s">
        <v>71</v>
      </c>
      <c r="B36" s="132"/>
      <c r="C36" s="139"/>
      <c r="D36" s="173"/>
      <c r="E36" s="138" t="s">
        <v>44</v>
      </c>
      <c r="F36" s="135">
        <f>+B36+C36+D36</f>
        <v>0</v>
      </c>
      <c r="G36" s="136">
        <f>0.13*(F36)</f>
        <v>0</v>
      </c>
      <c r="H36" s="306">
        <f>+F36+G36</f>
        <v>0</v>
      </c>
    </row>
    <row r="37" spans="1:9" ht="15.75">
      <c r="A37" s="307"/>
      <c r="B37" s="127"/>
      <c r="C37" s="140"/>
      <c r="D37" s="174"/>
      <c r="E37" s="138"/>
      <c r="F37" s="94"/>
      <c r="G37" s="83"/>
      <c r="H37" s="308"/>
    </row>
    <row r="38" spans="1:9" ht="15.75">
      <c r="A38" s="307" t="s">
        <v>48</v>
      </c>
      <c r="B38" s="132"/>
      <c r="C38" s="139"/>
      <c r="D38" s="173"/>
      <c r="E38" s="138" t="s">
        <v>49</v>
      </c>
      <c r="F38" s="135">
        <f>+B38+C38+D38</f>
        <v>0</v>
      </c>
      <c r="G38" s="136">
        <f>0.13*(F38)</f>
        <v>0</v>
      </c>
      <c r="H38" s="306">
        <f>+F38+G38</f>
        <v>0</v>
      </c>
    </row>
    <row r="39" spans="1:9" ht="15.75">
      <c r="A39" s="369"/>
      <c r="B39" s="370"/>
      <c r="C39" s="371"/>
      <c r="D39" s="174"/>
      <c r="E39" s="82"/>
      <c r="F39" s="94"/>
      <c r="G39" s="83"/>
      <c r="H39" s="308"/>
    </row>
    <row r="40" spans="1:9" s="168" customFormat="1" ht="15.75">
      <c r="A40" s="375" t="s">
        <v>73</v>
      </c>
      <c r="B40" s="376"/>
      <c r="C40" s="377"/>
      <c r="D40" s="173"/>
      <c r="E40" s="164" t="s">
        <v>72</v>
      </c>
      <c r="F40" s="165">
        <f>+B40+C40+D40</f>
        <v>0</v>
      </c>
      <c r="G40" s="166">
        <f>0.13*(F40)</f>
        <v>0</v>
      </c>
      <c r="H40" s="310">
        <f>+F40+G40</f>
        <v>0</v>
      </c>
      <c r="I40" s="167"/>
    </row>
    <row r="41" spans="1:9" s="168" customFormat="1" ht="15.75">
      <c r="A41" s="372"/>
      <c r="B41" s="373"/>
      <c r="C41" s="374"/>
      <c r="D41" s="173"/>
      <c r="E41" s="164"/>
      <c r="F41" s="165"/>
      <c r="G41" s="166"/>
      <c r="H41" s="310"/>
      <c r="I41" s="167"/>
    </row>
    <row r="42" spans="1:9" s="168" customFormat="1" ht="15.75">
      <c r="A42" s="375" t="s">
        <v>114</v>
      </c>
      <c r="B42" s="376"/>
      <c r="C42" s="377"/>
      <c r="D42" s="173"/>
      <c r="E42" s="164" t="s">
        <v>72</v>
      </c>
      <c r="F42" s="165">
        <f>+B42+C42+D42</f>
        <v>0</v>
      </c>
      <c r="G42" s="166">
        <f>0.13*(F42)</f>
        <v>0</v>
      </c>
      <c r="H42" s="310">
        <f>+F42+G42</f>
        <v>0</v>
      </c>
      <c r="I42" s="167"/>
    </row>
    <row r="43" spans="1:9">
      <c r="A43" s="378" t="s">
        <v>3</v>
      </c>
      <c r="B43" s="379"/>
      <c r="C43" s="380"/>
      <c r="D43" s="60"/>
      <c r="E43" s="87"/>
      <c r="F43" s="116"/>
      <c r="G43" s="87"/>
      <c r="H43" s="311"/>
    </row>
    <row r="44" spans="1:9" ht="15.75">
      <c r="A44" s="312"/>
      <c r="B44" s="282"/>
      <c r="C44" s="282"/>
      <c r="D44" s="283"/>
      <c r="E44" s="284"/>
      <c r="F44" s="285"/>
      <c r="G44" s="286"/>
      <c r="H44" s="313"/>
    </row>
    <row r="45" spans="1:9" ht="15" customHeight="1" thickBot="1">
      <c r="A45" s="314" t="s">
        <v>16</v>
      </c>
      <c r="B45" s="20" t="s">
        <v>126</v>
      </c>
      <c r="C45" s="20"/>
      <c r="D45" s="20"/>
      <c r="E45" s="20"/>
      <c r="F45" s="171"/>
      <c r="G45" s="172"/>
      <c r="H45" s="315"/>
    </row>
    <row r="46" spans="1:9" ht="15.75" thickTop="1">
      <c r="A46" s="316"/>
      <c r="B46" s="96" t="s">
        <v>27</v>
      </c>
      <c r="C46" s="54"/>
      <c r="D46" s="54"/>
      <c r="E46" s="54"/>
      <c r="F46" s="54"/>
      <c r="G46" s="54"/>
      <c r="H46" s="317"/>
    </row>
    <row r="47" spans="1:9">
      <c r="A47" s="316"/>
      <c r="B47" s="54"/>
      <c r="C47" s="54"/>
      <c r="D47" s="54"/>
      <c r="E47" s="54"/>
      <c r="F47" s="54"/>
      <c r="G47" s="54"/>
      <c r="H47" s="317"/>
    </row>
    <row r="48" spans="1:9">
      <c r="A48" s="316" t="s">
        <v>32</v>
      </c>
      <c r="B48" s="54"/>
      <c r="C48" s="54"/>
      <c r="D48" s="96"/>
      <c r="E48" s="96"/>
      <c r="F48" s="96"/>
      <c r="G48" s="96"/>
      <c r="H48" s="317"/>
    </row>
    <row r="49" spans="1:8">
      <c r="A49" s="316" t="s">
        <v>33</v>
      </c>
      <c r="B49" s="54"/>
      <c r="C49" s="54"/>
      <c r="D49" s="54"/>
      <c r="E49" s="54"/>
      <c r="F49" s="54"/>
      <c r="G49" s="54"/>
      <c r="H49" s="317"/>
    </row>
    <row r="50" spans="1:8">
      <c r="A50" s="316" t="s">
        <v>34</v>
      </c>
      <c r="B50" s="99"/>
      <c r="C50" s="55"/>
      <c r="D50" s="55"/>
      <c r="E50" s="54"/>
      <c r="F50" s="54"/>
      <c r="G50" s="54"/>
      <c r="H50" s="317"/>
    </row>
    <row r="51" spans="1:8">
      <c r="A51" s="318" t="s">
        <v>40</v>
      </c>
      <c r="B51" s="54"/>
      <c r="C51" s="54"/>
      <c r="D51" s="54"/>
      <c r="E51" s="54"/>
      <c r="F51" s="54"/>
      <c r="G51" s="54"/>
      <c r="H51" s="317"/>
    </row>
    <row r="52" spans="1:8">
      <c r="A52" s="318" t="s">
        <v>41</v>
      </c>
      <c r="B52" s="54"/>
      <c r="C52" s="54"/>
      <c r="D52" s="55"/>
      <c r="E52" s="55"/>
      <c r="F52" s="55"/>
      <c r="G52" s="55"/>
      <c r="H52" s="319"/>
    </row>
    <row r="53" spans="1:8">
      <c r="A53" s="316" t="s">
        <v>35</v>
      </c>
      <c r="B53" s="54"/>
      <c r="C53" s="54"/>
      <c r="D53" s="54"/>
      <c r="E53" s="54"/>
      <c r="F53" s="54"/>
      <c r="G53" s="54"/>
      <c r="H53" s="317"/>
    </row>
    <row r="54" spans="1:8">
      <c r="A54" s="316" t="s">
        <v>36</v>
      </c>
      <c r="B54" s="54"/>
      <c r="C54" s="54"/>
      <c r="D54" s="54"/>
      <c r="E54" s="54"/>
      <c r="F54" s="54"/>
      <c r="G54" s="54"/>
      <c r="H54" s="317"/>
    </row>
    <row r="55" spans="1:8">
      <c r="A55" s="316" t="s">
        <v>37</v>
      </c>
      <c r="B55" s="54"/>
      <c r="C55" s="54"/>
      <c r="D55" s="54"/>
      <c r="E55" s="54"/>
      <c r="F55" s="229" t="s">
        <v>122</v>
      </c>
      <c r="G55" s="229"/>
      <c r="H55" s="320"/>
    </row>
    <row r="56" spans="1:8">
      <c r="A56" s="318" t="s">
        <v>38</v>
      </c>
      <c r="B56" s="54"/>
      <c r="C56" s="54"/>
      <c r="D56" s="54"/>
      <c r="E56" s="54"/>
      <c r="F56" s="169"/>
      <c r="G56" s="169" t="s">
        <v>3</v>
      </c>
      <c r="H56" s="321"/>
    </row>
    <row r="57" spans="1:8">
      <c r="A57" s="316"/>
      <c r="B57" s="54"/>
      <c r="C57" s="54"/>
      <c r="D57" s="54"/>
      <c r="E57" s="54"/>
      <c r="F57" s="54" t="s">
        <v>59</v>
      </c>
      <c r="G57" s="54"/>
      <c r="H57" s="317"/>
    </row>
    <row r="58" spans="1:8" ht="16.5" thickBot="1">
      <c r="A58" s="322" t="s">
        <v>17</v>
      </c>
      <c r="B58" s="323"/>
      <c r="C58" s="324" t="s">
        <v>18</v>
      </c>
      <c r="D58" s="323" t="s">
        <v>19</v>
      </c>
      <c r="E58" s="323" t="s">
        <v>20</v>
      </c>
      <c r="F58" s="323"/>
      <c r="G58" s="325"/>
      <c r="H58" s="326"/>
    </row>
  </sheetData>
  <sheetProtection selectLockedCells="1" selectUnlockedCells="1"/>
  <mergeCells count="12">
    <mergeCell ref="A1:H1"/>
    <mergeCell ref="A11:H11"/>
    <mergeCell ref="A26:C26"/>
    <mergeCell ref="A29:C29"/>
    <mergeCell ref="A27:C27"/>
    <mergeCell ref="A28:C28"/>
    <mergeCell ref="A22:C22"/>
    <mergeCell ref="A39:C39"/>
    <mergeCell ref="A41:C41"/>
    <mergeCell ref="A40:C40"/>
    <mergeCell ref="A43:C43"/>
    <mergeCell ref="A42:C42"/>
  </mergeCells>
  <printOptions horizontalCentered="1" verticalCentered="1"/>
  <pageMargins left="0" right="0" top="0.5" bottom="0" header="0.5" footer="0.5"/>
  <pageSetup paperSize="5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100</vt:lpstr>
      <vt:lpstr>800</vt:lpstr>
      <vt:lpstr>1000</vt:lpstr>
      <vt:lpstr>5000 Series</vt:lpstr>
      <vt:lpstr>Extras</vt:lpstr>
      <vt:lpstr>'100'!Print_Area</vt:lpstr>
      <vt:lpstr>'1000'!Print_Area</vt:lpstr>
      <vt:lpstr>'5000 Series'!Print_Area</vt:lpstr>
      <vt:lpstr>'800'!Print_Area</vt:lpstr>
      <vt:lpstr>Extras!Print_Area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Tricia Oliver</cp:lastModifiedBy>
  <cp:lastPrinted>2019-04-03T16:00:13Z</cp:lastPrinted>
  <dcterms:created xsi:type="dcterms:W3CDTF">1999-03-06T17:18:52Z</dcterms:created>
  <dcterms:modified xsi:type="dcterms:W3CDTF">2020-01-21T20:26:50Z</dcterms:modified>
</cp:coreProperties>
</file>