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K:\CONSTRUCTION AND CONTRACTS\EXCEL\C- Construction Contracts\2019 Contracts\BST Bid Templates\"/>
    </mc:Choice>
  </mc:AlternateContent>
  <xr:revisionPtr revIDLastSave="0" documentId="13_ncr:1_{6F092F33-6856-46DB-A1E9-3B477448F5E5}" xr6:coauthVersionLast="45" xr6:coauthVersionMax="45" xr10:uidLastSave="{00000000-0000-0000-0000-000000000000}"/>
  <bookViews>
    <workbookView xWindow="-120" yWindow="-120" windowWidth="29040" windowHeight="15840" activeTab="7" xr2:uid="{00000000-000D-0000-FFFF-FFFF00000000}"/>
  </bookViews>
  <sheets>
    <sheet name="100 Series " sheetId="8" r:id="rId1"/>
    <sheet name="100 Series - Extras" sheetId="16" r:id="rId2"/>
    <sheet name="800 Series" sheetId="9" r:id="rId3"/>
    <sheet name="800 Series - Extras" sheetId="17" r:id="rId4"/>
    <sheet name="1000 Series" sheetId="13" r:id="rId5"/>
    <sheet name="1000 Series - Extras" sheetId="18" r:id="rId6"/>
    <sheet name="5000 Series" sheetId="15" r:id="rId7"/>
    <sheet name="Extras" sheetId="6" r:id="rId8"/>
  </sheets>
  <definedNames>
    <definedName name="_xlnm.Print_Area" localSheetId="0">'100 Series '!$A$1:$G$71</definedName>
    <definedName name="_xlnm.Print_Area" localSheetId="1">'100 Series - Extras'!$A$1:$G$79</definedName>
    <definedName name="_xlnm.Print_Area" localSheetId="4">'1000 Series'!$A$1:$G$79</definedName>
    <definedName name="_xlnm.Print_Area" localSheetId="5">'1000 Series - Extras'!$A$1:$G$79</definedName>
    <definedName name="_xlnm.Print_Area" localSheetId="6">'5000 Series'!$A$1:$G$72</definedName>
    <definedName name="_xlnm.Print_Area" localSheetId="2">'800 Series'!$A$1:$G$73</definedName>
    <definedName name="_xlnm.Print_Area" localSheetId="3">'800 Series - Extras'!$A$1:$G$66</definedName>
    <definedName name="_xlnm.Print_Area" localSheetId="7">Extras!$A$1:$J$110</definedName>
    <definedName name="_xlnm.Print_Titles" localSheetId="7">Extras!$1:$12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8" i="18" l="1"/>
  <c r="G58" i="18" s="1"/>
  <c r="F53" i="18"/>
  <c r="G53" i="18" s="1"/>
  <c r="F48" i="18"/>
  <c r="G48" i="18" s="1"/>
  <c r="F43" i="18"/>
  <c r="G43" i="18" s="1"/>
  <c r="F38" i="18"/>
  <c r="G38" i="18" s="1"/>
  <c r="F35" i="18"/>
  <c r="G35" i="18" s="1"/>
  <c r="F32" i="18"/>
  <c r="G32" i="18" s="1"/>
  <c r="F27" i="18"/>
  <c r="G27" i="18" s="1"/>
  <c r="F25" i="18"/>
  <c r="G25" i="18" s="1"/>
  <c r="F22" i="18"/>
  <c r="G22" i="18" s="1"/>
  <c r="A63" i="18"/>
  <c r="F61" i="18"/>
  <c r="G61" i="18" s="1"/>
  <c r="F60" i="18"/>
  <c r="G60" i="18" s="1"/>
  <c r="F59" i="18"/>
  <c r="G59" i="18" s="1"/>
  <c r="F56" i="18"/>
  <c r="G56" i="18" s="1"/>
  <c r="F55" i="18"/>
  <c r="G55" i="18" s="1"/>
  <c r="F54" i="18"/>
  <c r="G54" i="18" s="1"/>
  <c r="F51" i="18"/>
  <c r="G51" i="18" s="1"/>
  <c r="F50" i="18"/>
  <c r="G50" i="18" s="1"/>
  <c r="F49" i="18"/>
  <c r="G49" i="18" s="1"/>
  <c r="F46" i="18"/>
  <c r="G46" i="18" s="1"/>
  <c r="F45" i="18"/>
  <c r="G45" i="18" s="1"/>
  <c r="F44" i="18"/>
  <c r="G44" i="18" s="1"/>
  <c r="F41" i="18"/>
  <c r="G41" i="18" s="1"/>
  <c r="F40" i="18"/>
  <c r="G40" i="18" s="1"/>
  <c r="F39" i="18"/>
  <c r="G39" i="18" s="1"/>
  <c r="F36" i="18"/>
  <c r="G36" i="18" s="1"/>
  <c r="F33" i="18"/>
  <c r="G33" i="18" s="1"/>
  <c r="F30" i="18"/>
  <c r="G30" i="18" s="1"/>
  <c r="F29" i="18"/>
  <c r="G29" i="18" s="1"/>
  <c r="F28" i="18"/>
  <c r="G28" i="18" s="1"/>
  <c r="F26" i="18"/>
  <c r="G26" i="18" s="1"/>
  <c r="F23" i="18"/>
  <c r="G23" i="18" s="1"/>
  <c r="F17" i="18"/>
  <c r="G17" i="18" s="1"/>
  <c r="F20" i="18"/>
  <c r="G20" i="18" s="1"/>
  <c r="F19" i="18"/>
  <c r="G19" i="18" s="1"/>
  <c r="F18" i="18"/>
  <c r="G18" i="18" s="1"/>
  <c r="E9" i="18"/>
  <c r="B7" i="18"/>
  <c r="F3" i="18"/>
  <c r="F45" i="17"/>
  <c r="G45" i="17" s="1"/>
  <c r="F40" i="17"/>
  <c r="G40" i="17" s="1"/>
  <c r="F35" i="17"/>
  <c r="G35" i="17" s="1"/>
  <c r="F30" i="17"/>
  <c r="G30" i="17" s="1"/>
  <c r="F25" i="17"/>
  <c r="G25" i="17" s="1"/>
  <c r="F22" i="17"/>
  <c r="G22" i="17" s="1"/>
  <c r="F19" i="17"/>
  <c r="G19" i="17" s="1"/>
  <c r="F48" i="17"/>
  <c r="G48" i="17" s="1"/>
  <c r="F47" i="17"/>
  <c r="G47" i="17" s="1"/>
  <c r="F46" i="17"/>
  <c r="G46" i="17" s="1"/>
  <c r="F43" i="17"/>
  <c r="G43" i="17" s="1"/>
  <c r="F42" i="17"/>
  <c r="G42" i="17" s="1"/>
  <c r="F41" i="17"/>
  <c r="G41" i="17" s="1"/>
  <c r="F38" i="17"/>
  <c r="G38" i="17" s="1"/>
  <c r="F37" i="17"/>
  <c r="G37" i="17" s="1"/>
  <c r="F36" i="17"/>
  <c r="G36" i="17" s="1"/>
  <c r="F33" i="17"/>
  <c r="G33" i="17" s="1"/>
  <c r="F32" i="17"/>
  <c r="G32" i="17" s="1"/>
  <c r="F31" i="17"/>
  <c r="G31" i="17" s="1"/>
  <c r="F28" i="17"/>
  <c r="G28" i="17" s="1"/>
  <c r="F27" i="17"/>
  <c r="G27" i="17" s="1"/>
  <c r="F26" i="17"/>
  <c r="G26" i="17" s="1"/>
  <c r="F23" i="17"/>
  <c r="G23" i="17" s="1"/>
  <c r="F20" i="17"/>
  <c r="G20" i="17" s="1"/>
  <c r="F17" i="17"/>
  <c r="G17" i="17" s="1"/>
  <c r="F16" i="17"/>
  <c r="G16" i="17" s="1"/>
  <c r="A50" i="17"/>
  <c r="E7" i="17"/>
  <c r="B6" i="17"/>
  <c r="F2" i="17"/>
  <c r="F57" i="16"/>
  <c r="G57" i="16" s="1"/>
  <c r="F58" i="16"/>
  <c r="G58" i="16"/>
  <c r="F59" i="16"/>
  <c r="G59" i="16" s="1"/>
  <c r="F60" i="16"/>
  <c r="G60" i="16" s="1"/>
  <c r="F55" i="16"/>
  <c r="G55" i="16" s="1"/>
  <c r="F54" i="16"/>
  <c r="G54" i="16" s="1"/>
  <c r="F53" i="16"/>
  <c r="G53" i="16" s="1"/>
  <c r="F52" i="16"/>
  <c r="G52" i="16" s="1"/>
  <c r="F51" i="16"/>
  <c r="G51" i="16" s="1"/>
  <c r="F50" i="16"/>
  <c r="G50" i="16" s="1"/>
  <c r="F49" i="16"/>
  <c r="G49" i="16" s="1"/>
  <c r="F47" i="16"/>
  <c r="G47" i="16" s="1"/>
  <c r="F46" i="16"/>
  <c r="G46" i="16" s="1"/>
  <c r="F45" i="16"/>
  <c r="G45" i="16" s="1"/>
  <c r="F44" i="16"/>
  <c r="G44" i="16" s="1"/>
  <c r="F42" i="16"/>
  <c r="G42" i="16" s="1"/>
  <c r="F41" i="16"/>
  <c r="G41" i="16" s="1"/>
  <c r="F40" i="16"/>
  <c r="G40" i="16" s="1"/>
  <c r="G39" i="16"/>
  <c r="F39" i="16"/>
  <c r="F38" i="16"/>
  <c r="G38" i="16" s="1"/>
  <c r="F37" i="16"/>
  <c r="G37" i="16" s="1"/>
  <c r="F36" i="16"/>
  <c r="G36" i="16" s="1"/>
  <c r="F34" i="16"/>
  <c r="G34" i="16" s="1"/>
  <c r="F33" i="16"/>
  <c r="G33" i="16" s="1"/>
  <c r="F32" i="16"/>
  <c r="G32" i="16" s="1"/>
  <c r="F31" i="16"/>
  <c r="G31" i="16" s="1"/>
  <c r="F30" i="16"/>
  <c r="G30" i="16" s="1"/>
  <c r="F29" i="16"/>
  <c r="G29" i="16" s="1"/>
  <c r="F28" i="16"/>
  <c r="G28" i="16" s="1"/>
  <c r="F22" i="16"/>
  <c r="G22" i="16" s="1"/>
  <c r="F23" i="16"/>
  <c r="G23" i="16"/>
  <c r="F24" i="16"/>
  <c r="G24" i="16"/>
  <c r="F25" i="16"/>
  <c r="G25" i="16" s="1"/>
  <c r="F26" i="16"/>
  <c r="G26" i="16"/>
  <c r="F21" i="16"/>
  <c r="G21" i="16" s="1"/>
  <c r="F20" i="16"/>
  <c r="G20" i="16" s="1"/>
  <c r="F18" i="16"/>
  <c r="G18" i="16"/>
  <c r="F17" i="16"/>
  <c r="G17" i="16"/>
  <c r="E8" i="15" l="1"/>
  <c r="F2" i="15"/>
  <c r="E8" i="16"/>
  <c r="F2" i="16"/>
  <c r="F38" i="13" l="1"/>
  <c r="G38" i="13" s="1"/>
  <c r="F34" i="9"/>
  <c r="G34" i="9" s="1"/>
  <c r="F32" i="8" l="1"/>
  <c r="G32" i="8" s="1"/>
  <c r="A16" i="13" l="1"/>
  <c r="A15" i="9"/>
  <c r="E32" i="9"/>
  <c r="E30" i="9"/>
  <c r="E25" i="9"/>
  <c r="E23" i="9"/>
  <c r="E21" i="9"/>
  <c r="E19" i="9"/>
  <c r="E30" i="8"/>
  <c r="E26" i="8"/>
  <c r="E18" i="8"/>
  <c r="E24" i="8" l="1"/>
  <c r="F24" i="8" s="1"/>
  <c r="E20" i="8"/>
  <c r="F20" i="8" s="1"/>
  <c r="G20" i="8" s="1"/>
  <c r="E22" i="8"/>
  <c r="E28" i="8"/>
  <c r="E24" i="15"/>
  <c r="F24" i="15" s="1"/>
  <c r="E22" i="15"/>
  <c r="F22" i="15" s="1"/>
  <c r="E20" i="15"/>
  <c r="E18" i="15"/>
  <c r="F18" i="15" s="1"/>
  <c r="G18" i="15" s="1"/>
  <c r="B6" i="15"/>
  <c r="E27" i="9"/>
  <c r="E17" i="9"/>
  <c r="F17" i="9" s="1"/>
  <c r="I49" i="6"/>
  <c r="J49" i="6" s="1"/>
  <c r="I48" i="6"/>
  <c r="J48" i="6" s="1"/>
  <c r="I20" i="6"/>
  <c r="J20" i="6" s="1"/>
  <c r="I17" i="6"/>
  <c r="J17" i="6" s="1"/>
  <c r="B7" i="6"/>
  <c r="B7" i="13"/>
  <c r="B6" i="9"/>
  <c r="I53" i="6"/>
  <c r="J53" i="6" s="1"/>
  <c r="E30" i="13"/>
  <c r="E22" i="13"/>
  <c r="F22" i="13" s="1"/>
  <c r="G22" i="13" s="1"/>
  <c r="E21" i="13"/>
  <c r="F21" i="13" s="1"/>
  <c r="G21" i="13" s="1"/>
  <c r="E19" i="13"/>
  <c r="F19" i="13" s="1"/>
  <c r="F19" i="9"/>
  <c r="G19" i="9" s="1"/>
  <c r="I38" i="6"/>
  <c r="J38" i="6" s="1"/>
  <c r="I34" i="6"/>
  <c r="J34" i="6" s="1"/>
  <c r="E36" i="13"/>
  <c r="F36" i="13" s="1"/>
  <c r="E34" i="13"/>
  <c r="F34" i="13" s="1"/>
  <c r="E32" i="13"/>
  <c r="F32" i="13" s="1"/>
  <c r="E28" i="13"/>
  <c r="F28" i="13" s="1"/>
  <c r="G28" i="13" s="1"/>
  <c r="E26" i="13"/>
  <c r="F26" i="13" s="1"/>
  <c r="G26" i="13" s="1"/>
  <c r="E17" i="13"/>
  <c r="F17" i="13" s="1"/>
  <c r="G17" i="13" s="1"/>
  <c r="F30" i="8"/>
  <c r="H9" i="6"/>
  <c r="E9" i="13"/>
  <c r="E7" i="9"/>
  <c r="I3" i="6"/>
  <c r="F3" i="13"/>
  <c r="F2" i="9"/>
  <c r="I41" i="6"/>
  <c r="E24" i="13"/>
  <c r="F32" i="9"/>
  <c r="G32" i="9" s="1"/>
  <c r="F30" i="9"/>
  <c r="F25" i="9"/>
  <c r="F21" i="9"/>
  <c r="F22" i="8"/>
  <c r="F18" i="8"/>
  <c r="I31" i="6"/>
  <c r="J31" i="6" s="1"/>
  <c r="I82" i="6"/>
  <c r="J82" i="6" s="1"/>
  <c r="I80" i="6"/>
  <c r="I78" i="6"/>
  <c r="J78" i="6" s="1"/>
  <c r="I79" i="6"/>
  <c r="J79" i="6" s="1"/>
  <c r="I73" i="6"/>
  <c r="J73" i="6" s="1"/>
  <c r="I52" i="6"/>
  <c r="J52" i="6" s="1"/>
  <c r="I51" i="6"/>
  <c r="J51" i="6" s="1"/>
  <c r="I50" i="6"/>
  <c r="J50" i="6" s="1"/>
  <c r="I43" i="6"/>
  <c r="J43" i="6" s="1"/>
  <c r="I42" i="6"/>
  <c r="J42" i="6"/>
  <c r="I39" i="6"/>
  <c r="J39" i="6" s="1"/>
  <c r="I40" i="6"/>
  <c r="J40" i="6" s="1"/>
  <c r="I37" i="6"/>
  <c r="J37" i="6" s="1"/>
  <c r="I36" i="6"/>
  <c r="J36" i="6" s="1"/>
  <c r="I35" i="6"/>
  <c r="J35" i="6" s="1"/>
  <c r="I33" i="6"/>
  <c r="J33" i="6" s="1"/>
  <c r="I32" i="6"/>
  <c r="J32" i="6" s="1"/>
  <c r="I27" i="6"/>
  <c r="J27" i="6" s="1"/>
  <c r="I26" i="6"/>
  <c r="J26" i="6" s="1"/>
  <c r="I25" i="6"/>
  <c r="J25" i="6" s="1"/>
  <c r="I24" i="6"/>
  <c r="J24" i="6" s="1"/>
  <c r="I23" i="6"/>
  <c r="J23" i="6" s="1"/>
  <c r="I22" i="6"/>
  <c r="J22" i="6" s="1"/>
  <c r="I21" i="6"/>
  <c r="J21" i="6" s="1"/>
  <c r="I19" i="6"/>
  <c r="J19" i="6" s="1"/>
  <c r="I18" i="6"/>
  <c r="J18" i="6" s="1"/>
  <c r="I16" i="6"/>
  <c r="J16" i="6" s="1"/>
  <c r="I15" i="6"/>
  <c r="J15" i="6" s="1"/>
  <c r="J80" i="6" l="1"/>
  <c r="J41" i="6"/>
  <c r="G22" i="15"/>
  <c r="G24" i="15"/>
  <c r="F20" i="15"/>
  <c r="G20" i="15" s="1"/>
  <c r="G32" i="13"/>
  <c r="F24" i="13"/>
  <c r="G24" i="13" s="1"/>
  <c r="F30" i="13"/>
  <c r="G30" i="13" s="1"/>
  <c r="G34" i="13"/>
  <c r="G36" i="13"/>
  <c r="G19" i="13"/>
  <c r="E28" i="9"/>
  <c r="F28" i="9" s="1"/>
  <c r="F27" i="9"/>
  <c r="G27" i="9" s="1"/>
  <c r="G30" i="9"/>
  <c r="G25" i="9"/>
  <c r="F23" i="9"/>
  <c r="G23" i="9" s="1"/>
  <c r="G21" i="9"/>
  <c r="G17" i="9"/>
  <c r="F26" i="8"/>
  <c r="G26" i="8" s="1"/>
  <c r="G30" i="8"/>
  <c r="F28" i="8"/>
  <c r="G28" i="8" s="1"/>
  <c r="G24" i="8"/>
  <c r="G22" i="8"/>
  <c r="G18" i="8"/>
  <c r="G28" i="9" l="1"/>
</calcChain>
</file>

<file path=xl/sharedStrings.xml><?xml version="1.0" encoding="utf-8"?>
<sst xmlns="http://schemas.openxmlformats.org/spreadsheetml/2006/main" count="604" uniqueCount="189">
  <si>
    <t xml:space="preserve"> </t>
  </si>
  <si>
    <t xml:space="preserve">               SERIES :</t>
  </si>
  <si>
    <t>CONTRACT # :</t>
  </si>
  <si>
    <t>CONTRACT PERIOD :</t>
  </si>
  <si>
    <t xml:space="preserve">  Work Schedule # :</t>
  </si>
  <si>
    <t>UNIT COST</t>
  </si>
  <si>
    <t>TOTAL</t>
  </si>
  <si>
    <t>STAGE</t>
  </si>
  <si>
    <t>Interior</t>
  </si>
  <si>
    <t>Stairs</t>
  </si>
  <si>
    <t>Railings</t>
  </si>
  <si>
    <t>CODE</t>
  </si>
  <si>
    <t>202</t>
  </si>
  <si>
    <t>531</t>
  </si>
  <si>
    <t>100 %</t>
  </si>
  <si>
    <t>MODELS</t>
  </si>
  <si>
    <t/>
  </si>
  <si>
    <t>SERVICE :</t>
  </si>
  <si>
    <t xml:space="preserve">        B -    Codes for your operations as per Schedule "C"</t>
  </si>
  <si>
    <t xml:space="preserve">        E -    All invoices, extras, repairs or other must be accompanied by a completion slip, change order or work order from</t>
  </si>
  <si>
    <t xml:space="preserve">                   a Valecraft Superintendent and a Purchase Order if applicable.</t>
  </si>
  <si>
    <t xml:space="preserve">  TERMS OF PAYMENT</t>
  </si>
  <si>
    <t xml:space="preserve">  DAYS</t>
  </si>
  <si>
    <t xml:space="preserve">      CONTRACTOR  PER :</t>
  </si>
  <si>
    <t xml:space="preserve">     A - 15</t>
  </si>
  <si>
    <t xml:space="preserve">DATE : </t>
  </si>
  <si>
    <t xml:space="preserve">Finishing </t>
  </si>
  <si>
    <t xml:space="preserve">  NOTE :   ALL INVOICES MUST INCLUDE THE FOLLOWING ITEMS</t>
  </si>
  <si>
    <r>
      <t xml:space="preserve">        A -    Contract No. , Lot / Unit No. , Model No. , Project Name,</t>
    </r>
    <r>
      <rPr>
        <b/>
        <sz val="10"/>
        <rFont val="Times New Roman"/>
        <family val="1"/>
      </rPr>
      <t xml:space="preserve"> Completion Slip #, P.O.# (if required) Description of work</t>
    </r>
  </si>
  <si>
    <t xml:space="preserve">             as extras, repairs and service. This work must be submitted  on a separate invoice for each Purchase Order #.    </t>
  </si>
  <si>
    <t xml:space="preserve">     G -  Invoices received without ALL proper documentation will be returned.</t>
  </si>
  <si>
    <t xml:space="preserve">        F -    Code 680 is for Extras</t>
  </si>
  <si>
    <t xml:space="preserve">     D -    A Purchase Order # must be obtained for all work performed which is not included in this contract such </t>
  </si>
  <si>
    <r>
      <t xml:space="preserve">     </t>
    </r>
    <r>
      <rPr>
        <sz val="10"/>
        <rFont val="Times New Roman"/>
        <family val="1"/>
      </rPr>
      <t>C -   Invoices which have more than one Contract No.  will not be accepted</t>
    </r>
  </si>
  <si>
    <t xml:space="preserve">          PROJECT :</t>
  </si>
  <si>
    <t>CONTRACTOR :</t>
  </si>
  <si>
    <t>HST</t>
  </si>
  <si>
    <t>DATE :</t>
  </si>
  <si>
    <t xml:space="preserve">            PROJECT :</t>
  </si>
  <si>
    <t xml:space="preserve">   CONTRACTOR :</t>
  </si>
  <si>
    <t>Finish</t>
  </si>
  <si>
    <t xml:space="preserve">      SERVICE :</t>
  </si>
  <si>
    <r>
      <t xml:space="preserve">       A -   Contract No. , Lot / Unit No. , Model No. , Project Name,</t>
    </r>
    <r>
      <rPr>
        <b/>
        <sz val="10"/>
        <rFont val="Times New Roman"/>
        <family val="1"/>
      </rPr>
      <t xml:space="preserve"> Completion Slip #, P.O.# (if required) Description of work</t>
    </r>
  </si>
  <si>
    <t xml:space="preserve">       B -    Codes for your operations as per Schedule "C"</t>
  </si>
  <si>
    <r>
      <t xml:space="preserve">     </t>
    </r>
    <r>
      <rPr>
        <sz val="10"/>
        <rFont val="Times New Roman"/>
        <family val="1"/>
      </rPr>
      <t xml:space="preserve">  C -    Invoices which have more than one Contract No.  will not be accepted</t>
    </r>
  </si>
  <si>
    <t xml:space="preserve">       D -    A Purchase Order # must be obtained for all work performed which is not included in this contract such </t>
  </si>
  <si>
    <t xml:space="preserve">               as extras, repairs and service. This work must be submitted  on a separate invoice for each Purchase Order #.    </t>
  </si>
  <si>
    <t xml:space="preserve">       E -    All invoices, extras, repairs or other must be accompanied by a completion slip, change order or work order from</t>
  </si>
  <si>
    <t xml:space="preserve">       F -    Code 680 is for Extras</t>
  </si>
  <si>
    <t xml:space="preserve">       G -   Invoices received without ALL proper documentation will be returned.</t>
  </si>
  <si>
    <t>SCHEDULE "C"</t>
  </si>
  <si>
    <t xml:space="preserve">CONTRACT  </t>
  </si>
  <si>
    <r>
      <t xml:space="preserve">      A -   Contract No. , Lot / Unit No. , Model No. , Project Name,</t>
    </r>
    <r>
      <rPr>
        <b/>
        <sz val="10"/>
        <rFont val="Times New Roman"/>
        <family val="1"/>
      </rPr>
      <t xml:space="preserve"> Completion Slip #, P.O.# (if required) Description of work</t>
    </r>
  </si>
  <si>
    <t xml:space="preserve">      B -    Codes for your operations as per Schedule "C"</t>
  </si>
  <si>
    <r>
      <t xml:space="preserve">     </t>
    </r>
    <r>
      <rPr>
        <sz val="10"/>
        <rFont val="Times New Roman"/>
        <family val="1"/>
      </rPr>
      <t xml:space="preserve"> C -    Invoices which have more than one Contract No.  will not be accepted</t>
    </r>
  </si>
  <si>
    <t xml:space="preserve">      D -    A Purchase Order # must be obtained for all work performed which is not included in this contract such </t>
  </si>
  <si>
    <t xml:space="preserve">      E -    All invoices, extras, repairs or other must be accompanied by a completion slip, change order or work order from</t>
  </si>
  <si>
    <t xml:space="preserve">                a Valecraft Superintendent and a Purchase Order if applicable.</t>
  </si>
  <si>
    <t xml:space="preserve">      F -    Code 680 is for Extras</t>
  </si>
  <si>
    <t xml:space="preserve">     G -    Invoices received without ALL proper documentation will be returned.</t>
  </si>
  <si>
    <t>Extras</t>
  </si>
  <si>
    <t>Item</t>
  </si>
  <si>
    <t>DESCRIPTION</t>
  </si>
  <si>
    <t xml:space="preserve">% </t>
  </si>
  <si>
    <t>with HST</t>
  </si>
  <si>
    <t>STAIRS</t>
  </si>
  <si>
    <t>Straight basement stairs per riser  ( Carpet Grade )</t>
  </si>
  <si>
    <t>Curved Basement stairs per riser  ( carpet Grade )</t>
  </si>
  <si>
    <t>Straight Nosing- Carpet Nosing PER FOOT</t>
  </si>
  <si>
    <t>Curve Nosing- Carpet Nosing PER FOOT</t>
  </si>
  <si>
    <t>Straight Nosing- Oak Nosing  PER FOOT</t>
  </si>
  <si>
    <t xml:space="preserve">Upgrade to Volute Rail </t>
  </si>
  <si>
    <t>MISC.PRICING</t>
  </si>
  <si>
    <t>Custom Stain (per color match)</t>
  </si>
  <si>
    <t>Staining/finishing of Oak fireplace mantel &amp; table top</t>
  </si>
  <si>
    <t>Stain/finishing Oak caps Half Walls PER LIN FOOT</t>
  </si>
  <si>
    <t>Other Upgrades</t>
  </si>
  <si>
    <t>Railing</t>
  </si>
  <si>
    <t>Volute Rail</t>
  </si>
  <si>
    <t>TOTAL:</t>
  </si>
  <si>
    <t>Temporary Construction Stairs 14 riser  28" wide</t>
  </si>
  <si>
    <t>EXTRA</t>
  </si>
  <si>
    <t>Total</t>
  </si>
  <si>
    <t>Cost</t>
  </si>
  <si>
    <t>DAYS</t>
  </si>
  <si>
    <t xml:space="preserve">Contractor Initials: </t>
  </si>
  <si>
    <t>ALL SITES</t>
  </si>
  <si>
    <t>S18 - ALL SITES</t>
  </si>
  <si>
    <t>800 SERIES</t>
  </si>
  <si>
    <t xml:space="preserve">  DAYS:</t>
  </si>
  <si>
    <t>1000 SERIES</t>
  </si>
  <si>
    <t>3 x 3 Garage Landing</t>
  </si>
  <si>
    <t xml:space="preserve">Open stringer main stairs on to Dining room 3.5 ft </t>
  </si>
  <si>
    <t>RAILINGS INCLUDING FINISH</t>
  </si>
  <si>
    <t>100 SERIES</t>
  </si>
  <si>
    <t>Curved Nosing- Oak Nosing  PER FOOT</t>
  </si>
  <si>
    <t>Upgrade to a Volute step Carpet Grade</t>
  </si>
  <si>
    <t>1016 w/Loft</t>
  </si>
  <si>
    <t>Garage stairs per tread</t>
  </si>
  <si>
    <t>Upgrade  from close stringer to open stringer [Price per riser]</t>
  </si>
  <si>
    <t>Pre - Finishing Stain  ( When 2 Stain Colours are Selected )</t>
  </si>
  <si>
    <t>Upgrade stringers to Oak - PER RISER including Finish</t>
  </si>
  <si>
    <t>Upgrade staircase to Oak - PER RISER including Finish</t>
  </si>
  <si>
    <t>Upgrade staircase to Oak with paint grade risers  PER RISER including Finish</t>
  </si>
  <si>
    <t>Upgrade staircase to Maple - PER RISER including Finish</t>
  </si>
  <si>
    <t>Upgrade to a Volute step Oak including Finish</t>
  </si>
  <si>
    <t>Oak Wide Nosing for Ledges, under 12", including Finish PER FOOT</t>
  </si>
  <si>
    <t>Maple Wide Nosing for Ledges, under 12", including Finish PER FOOT</t>
  </si>
  <si>
    <t>RATHWELL LANDING &amp; DEERFIELD VILLAGE 2</t>
  </si>
  <si>
    <t>S18 -  042, 056</t>
  </si>
  <si>
    <t>RATHWELL LANDING &amp; PLACE ST-THOMAS</t>
  </si>
  <si>
    <t xml:space="preserve">RATHWELL LANDING &amp; PLACE ST THOMAS </t>
  </si>
  <si>
    <t xml:space="preserve">Garage Oak Colonial  railing, no spindles, one side only </t>
  </si>
  <si>
    <t>Garage Oak Colonial  railing, spindles one side</t>
  </si>
  <si>
    <t>Garage Oak Colonial  railing and spindles both sides</t>
  </si>
  <si>
    <t>Garage Oak Colonial  railing 3 sides</t>
  </si>
  <si>
    <t>S/I Oak Colonial Railing, Straight Railing PER FOOT</t>
  </si>
  <si>
    <t>S/I Oak Colonail Railing, Curved Railing PER FOOT</t>
  </si>
  <si>
    <t xml:space="preserve">Upgrade From Oak to Maple </t>
  </si>
  <si>
    <t xml:space="preserve">Birch Wallmount Handrail only per linear foot </t>
  </si>
  <si>
    <r>
      <t xml:space="preserve">S/I Oak Wall mount Rail PER FOOT    </t>
    </r>
    <r>
      <rPr>
        <sz val="10"/>
        <color rgb="FFFF0000"/>
        <rFont val="Arial"/>
        <family val="2"/>
      </rPr>
      <t xml:space="preserve"> </t>
    </r>
  </si>
  <si>
    <r>
      <t xml:space="preserve">Upgrade from Oak </t>
    </r>
    <r>
      <rPr>
        <b/>
        <sz val="10"/>
        <rFont val="Arial"/>
        <family val="2"/>
      </rPr>
      <t xml:space="preserve">Colonial to </t>
    </r>
    <r>
      <rPr>
        <sz val="10"/>
        <rFont val="Arial"/>
        <family val="2"/>
      </rPr>
      <t>Oak</t>
    </r>
    <r>
      <rPr>
        <b/>
        <sz val="10"/>
        <rFont val="Arial"/>
        <family val="2"/>
      </rPr>
      <t xml:space="preserve"> Traditional</t>
    </r>
    <r>
      <rPr>
        <sz val="10"/>
        <rFont val="Arial"/>
        <family val="2"/>
      </rPr>
      <t xml:space="preserve">  spindles and post           </t>
    </r>
  </si>
  <si>
    <t xml:space="preserve">Upgrade from Oak Colonial to Oak Contemporary Railing only </t>
  </si>
  <si>
    <t>EXTRA Standard Colonial Post or even half post</t>
  </si>
  <si>
    <t>PROJECT :</t>
  </si>
  <si>
    <t>SERIES :</t>
  </si>
  <si>
    <t>Work Schedule # :</t>
  </si>
  <si>
    <t>S18 - 042</t>
  </si>
  <si>
    <t>5000 Series</t>
  </si>
  <si>
    <t xml:space="preserve">DEERFIELD VILLAGE 2 </t>
  </si>
  <si>
    <t xml:space="preserve">Note: Lower Units Do Not Have Stairs/Railing </t>
  </si>
  <si>
    <t xml:space="preserve">Upgrade from Oak to Maple                        </t>
  </si>
  <si>
    <t xml:space="preserve">Upgrade from Oak to Birch                    </t>
  </si>
  <si>
    <t>PO REQUIRED</t>
  </si>
  <si>
    <t>Includes Nosings under railing and across steps, finished</t>
  </si>
  <si>
    <t>Includes Nosings under railing and across steps, finished and Garage Stairs</t>
  </si>
  <si>
    <t>Upgrade Entry Step to Oak - PER RISER including nosing, doorstop at header, 1/4 round at base and Finish</t>
  </si>
  <si>
    <t>Upgrade Entry Step to Maple - PER RISER including nosing, doorstop at header, 1/4 round at base and Finish</t>
  </si>
  <si>
    <t xml:space="preserve">Site Condition </t>
  </si>
  <si>
    <t>Supply and Install Oak Nosing for Sunken Entry. (Add To Above)</t>
  </si>
  <si>
    <t>April 1, 2020 to March 31, 2021</t>
  </si>
  <si>
    <t xml:space="preserve">     Hourly Rate for repairs and authorized service outside of contractual obligations is  =   $    / Hr.</t>
  </si>
  <si>
    <t xml:space="preserve">     Hourly Rate for repairs and authorized service outside of contractual obligations is  =   $   / Hr.</t>
  </si>
  <si>
    <t xml:space="preserve">Builder Initials: </t>
  </si>
  <si>
    <t xml:space="preserve">     Hourly Rate for repairs and authorized service outside of contractual obligations is  =   $  / Hr.</t>
  </si>
  <si>
    <t xml:space="preserve">Percentage upgrades to Contract base price of Railing </t>
  </si>
  <si>
    <t xml:space="preserve">Spindles to be painted white  </t>
  </si>
  <si>
    <t xml:space="preserve">Colour Sheets to specify 1/2" Wrinkled Black Square, 1/2" Gun Metal Grey </t>
  </si>
  <si>
    <t xml:space="preserve">Square, 1/2" Burnt Penny Square, 1/2" Stainless Steel Square or 5/8" Stainless  </t>
  </si>
  <si>
    <t>Colour Sheets to specify Routered or with Cap</t>
  </si>
  <si>
    <t xml:space="preserve">Upgrade to Metal Spindles and Brackets  </t>
  </si>
  <si>
    <t>Steel Round with corresponding colour brackets</t>
  </si>
  <si>
    <t>Upgrade to Oak Modern Spindles with 3.5" Modern Posts and Modern Brackets</t>
  </si>
  <si>
    <t>Colour Sheets to specify Posts Routered or with Cap</t>
  </si>
  <si>
    <t>EXTRA 3.5" Oak Modern Posts</t>
  </si>
  <si>
    <t>105 Mann</t>
  </si>
  <si>
    <t>110 Thomas</t>
  </si>
  <si>
    <t>120 Huntley</t>
  </si>
  <si>
    <t>140 Green</t>
  </si>
  <si>
    <t>130 Lewis</t>
  </si>
  <si>
    <t>160 Stanley</t>
  </si>
  <si>
    <t>170 Bassett</t>
  </si>
  <si>
    <t>Oak Basement Staircase</t>
  </si>
  <si>
    <t xml:space="preserve">Maple Basement Staircase </t>
  </si>
  <si>
    <t>Curved Main Staircase</t>
  </si>
  <si>
    <t>Oak Main Staircase</t>
  </si>
  <si>
    <t xml:space="preserve">Maple Main Staircase </t>
  </si>
  <si>
    <t>Oak Curved Main Staircase</t>
  </si>
  <si>
    <t>Maple Curved Main Staircase</t>
  </si>
  <si>
    <r>
      <rPr>
        <b/>
        <sz val="10"/>
        <rFont val="P-AVGARD"/>
      </rPr>
      <t>NOTE:</t>
    </r>
    <r>
      <rPr>
        <sz val="10"/>
        <rFont val="P-AVGARD"/>
      </rPr>
      <t xml:space="preserve"> Hardwood Staircases include nosings on all landings </t>
    </r>
  </si>
  <si>
    <t>801 Sharpley</t>
  </si>
  <si>
    <t>804 Manning</t>
  </si>
  <si>
    <t>805 Delahunt</t>
  </si>
  <si>
    <t>810 Kemp</t>
  </si>
  <si>
    <t>815 Hartin</t>
  </si>
  <si>
    <t>825 Bradley 3 BED</t>
  </si>
  <si>
    <t>825 Bradley 4 BED</t>
  </si>
  <si>
    <t>830 Butler</t>
  </si>
  <si>
    <t xml:space="preserve">870 Dennison </t>
  </si>
  <si>
    <t>1010 Ferris</t>
  </si>
  <si>
    <t>1015 Murry</t>
  </si>
  <si>
    <t>1016 McCabe</t>
  </si>
  <si>
    <t>1020 Morgan</t>
  </si>
  <si>
    <t>1026 Medley</t>
  </si>
  <si>
    <t>1030 Nash</t>
  </si>
  <si>
    <t>1035 Morrow</t>
  </si>
  <si>
    <t>1046 Hazelwood</t>
  </si>
  <si>
    <t>1050 McCaslin</t>
  </si>
  <si>
    <t>1086 Steel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</si>
</sst>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44" formatCode="_(&quot;$&quot;* #,##0.00_);_(&quot;$&quot;* \(#,##0.00\);_(&quot;$&quot;* &quot;-&quot;??_);_(@_)"/>
    <numFmt numFmtId="164" formatCode="0.00_)"/>
    <numFmt numFmtId="165" formatCode="mmmm\ d\,\ yyyy"/>
    <numFmt numFmtId="166" formatCode="&quot;$&quot;#,##0.00"/>
    <numFmt numFmtId="167" formatCode="0.0%"/>
    <numFmt numFmtId="168" formatCode="0_)"/>
  </numFmts>
  <fonts count="48">
    <font>
      <sz val="12"/>
      <name val="Arial"/>
    </font>
    <font>
      <sz val="10"/>
      <name val="Arial"/>
      <family val="2"/>
    </font>
    <font>
      <sz val="10"/>
      <name val="P-CHNCRY"/>
    </font>
    <font>
      <b/>
      <sz val="10"/>
      <name val="P-CHNCRY"/>
    </font>
    <font>
      <sz val="10"/>
      <name val="Times New Roman"/>
      <family val="1"/>
    </font>
    <font>
      <i/>
      <sz val="10"/>
      <name val="P-AVGARD"/>
    </font>
    <font>
      <b/>
      <i/>
      <sz val="10"/>
      <name val="P-AVGARD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0"/>
      <name val="P-AVGARD"/>
    </font>
    <font>
      <u/>
      <sz val="10"/>
      <name val="Times New Roman"/>
      <family val="1"/>
    </font>
    <font>
      <b/>
      <u/>
      <sz val="10"/>
      <name val="Times New Roman"/>
      <family val="1"/>
    </font>
    <font>
      <b/>
      <u/>
      <sz val="12"/>
      <name val="Times New Roman"/>
      <family val="1"/>
    </font>
    <font>
      <u/>
      <sz val="12"/>
      <name val="Arial"/>
      <family val="2"/>
    </font>
    <font>
      <b/>
      <sz val="10"/>
      <name val="P-AVGARD"/>
    </font>
    <font>
      <sz val="12"/>
      <name val="Times New Roman"/>
      <family val="1"/>
    </font>
    <font>
      <sz val="10"/>
      <name val="Times New Roman"/>
      <family val="1"/>
    </font>
    <font>
      <sz val="10"/>
      <color indexed="9"/>
      <name val="Times New Roman"/>
      <family val="1"/>
    </font>
    <font>
      <b/>
      <sz val="10"/>
      <name val="Times New Roman"/>
      <family val="1"/>
    </font>
    <font>
      <b/>
      <sz val="12"/>
      <name val="P-AVGARD"/>
    </font>
    <font>
      <sz val="11"/>
      <name val="Times New Roman"/>
      <family val="1"/>
    </font>
    <font>
      <b/>
      <u/>
      <sz val="10"/>
      <name val="Times New Roman"/>
      <family val="1"/>
    </font>
    <font>
      <sz val="12"/>
      <name val="P-AVGARD"/>
    </font>
    <font>
      <sz val="9"/>
      <name val="P-AVGARD"/>
    </font>
    <font>
      <b/>
      <sz val="9"/>
      <name val="P-AVGARD"/>
    </font>
    <font>
      <b/>
      <sz val="9"/>
      <name val="Times New Roman"/>
      <family val="1"/>
    </font>
    <font>
      <sz val="12"/>
      <name val="Times New Roman"/>
      <family val="1"/>
    </font>
    <font>
      <b/>
      <u val="double"/>
      <sz val="20"/>
      <name val="P-AVGARD"/>
    </font>
    <font>
      <b/>
      <u val="double"/>
      <sz val="16"/>
      <name val="P-AVGARD"/>
    </font>
    <font>
      <b/>
      <u/>
      <sz val="10"/>
      <name val="P-AVGARD"/>
    </font>
    <font>
      <sz val="12"/>
      <name val="Arial"/>
      <family val="2"/>
    </font>
    <font>
      <sz val="12"/>
      <name val="Helv"/>
    </font>
    <font>
      <b/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2"/>
      <name val="Times New Roman"/>
      <family val="1"/>
    </font>
    <font>
      <sz val="11"/>
      <name val="Calibri"/>
      <family val="2"/>
    </font>
    <font>
      <b/>
      <sz val="11"/>
      <name val="Calibri"/>
      <family val="2"/>
    </font>
    <font>
      <sz val="12"/>
      <color rgb="FFC00000"/>
      <name val="Arial"/>
      <family val="2"/>
    </font>
    <font>
      <sz val="10"/>
      <color rgb="FFFF0000"/>
      <name val="Arial"/>
      <family val="2"/>
    </font>
    <font>
      <u/>
      <sz val="10"/>
      <name val="P-AVGARD"/>
    </font>
    <font>
      <b/>
      <u/>
      <sz val="12"/>
      <name val="P-AVGARD"/>
    </font>
    <font>
      <b/>
      <u val="double"/>
      <sz val="12"/>
      <name val="P-CHNCRY"/>
    </font>
    <font>
      <sz val="12"/>
      <name val="GeoSlab703 Lt BT"/>
    </font>
    <font>
      <sz val="10"/>
      <name val="GeoSlab703 Lt BT"/>
    </font>
    <font>
      <b/>
      <sz val="16"/>
      <name val="Times New Roman"/>
      <family val="1"/>
    </font>
    <font>
      <b/>
      <sz val="11"/>
      <name val="P-AVGARD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9">
    <border>
      <left/>
      <right/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double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64"/>
      </right>
      <top/>
      <bottom style="double">
        <color indexed="8"/>
      </bottom>
      <diagonal/>
    </border>
    <border>
      <left style="medium">
        <color indexed="64"/>
      </left>
      <right/>
      <top/>
      <bottom style="double">
        <color indexed="8"/>
      </bottom>
      <diagonal/>
    </border>
    <border>
      <left/>
      <right style="medium">
        <color indexed="64"/>
      </right>
      <top/>
      <bottom style="double">
        <color indexed="8"/>
      </bottom>
      <diagonal/>
    </border>
    <border>
      <left style="double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medium">
        <color indexed="64"/>
      </right>
      <top style="double">
        <color indexed="8"/>
      </top>
      <bottom style="thin">
        <color indexed="8"/>
      </bottom>
      <diagonal/>
    </border>
    <border>
      <left style="medium">
        <color indexed="64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double">
        <color indexed="8"/>
      </right>
      <top/>
      <bottom/>
      <diagonal/>
    </border>
    <border>
      <left style="medium">
        <color indexed="64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medium">
        <color indexed="64"/>
      </right>
      <top style="double">
        <color indexed="8"/>
      </top>
      <bottom/>
      <diagonal/>
    </border>
    <border>
      <left style="double">
        <color indexed="8"/>
      </left>
      <right style="medium">
        <color indexed="64"/>
      </right>
      <top style="thin">
        <color indexed="8"/>
      </top>
      <bottom style="double">
        <color indexed="8"/>
      </bottom>
      <diagonal/>
    </border>
    <border>
      <left style="medium">
        <color indexed="64"/>
      </left>
      <right/>
      <top style="double">
        <color indexed="8"/>
      </top>
      <bottom/>
      <diagonal/>
    </border>
    <border>
      <left/>
      <right style="medium">
        <color indexed="64"/>
      </right>
      <top style="double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medium">
        <color indexed="64"/>
      </right>
      <top/>
      <bottom style="thin">
        <color indexed="8"/>
      </bottom>
      <diagonal/>
    </border>
    <border>
      <left style="double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64"/>
      </left>
      <right style="double">
        <color indexed="8"/>
      </right>
      <top style="thin">
        <color indexed="8"/>
      </top>
      <bottom/>
      <diagonal/>
    </border>
    <border>
      <left style="medium">
        <color indexed="64"/>
      </left>
      <right style="double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/>
      <bottom style="thin">
        <color indexed="8"/>
      </bottom>
      <diagonal/>
    </border>
  </borders>
  <cellStyleXfs count="7">
    <xf numFmtId="164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30" fillId="0" borderId="0"/>
  </cellStyleXfs>
  <cellXfs count="538">
    <xf numFmtId="164" fontId="0" fillId="0" borderId="0" xfId="0"/>
    <xf numFmtId="164" fontId="4" fillId="2" borderId="2" xfId="0" applyFont="1" applyFill="1" applyBorder="1" applyProtection="1"/>
    <xf numFmtId="164" fontId="4" fillId="0" borderId="3" xfId="0" applyNumberFormat="1" applyFont="1" applyBorder="1" applyProtection="1"/>
    <xf numFmtId="164" fontId="4" fillId="0" borderId="4" xfId="0" applyNumberFormat="1" applyFont="1" applyBorder="1" applyProtection="1"/>
    <xf numFmtId="164" fontId="4" fillId="0" borderId="5" xfId="0" applyFont="1" applyBorder="1" applyProtection="1"/>
    <xf numFmtId="164" fontId="4" fillId="0" borderId="5" xfId="0" applyNumberFormat="1" applyFont="1" applyBorder="1" applyProtection="1"/>
    <xf numFmtId="164" fontId="4" fillId="0" borderId="6" xfId="0" applyFont="1" applyBorder="1" applyAlignment="1" applyProtection="1">
      <alignment horizontal="center"/>
    </xf>
    <xf numFmtId="164" fontId="4" fillId="0" borderId="3" xfId="0" applyFont="1" applyBorder="1" applyAlignment="1" applyProtection="1">
      <alignment horizontal="center"/>
    </xf>
    <xf numFmtId="164" fontId="9" fillId="0" borderId="3" xfId="0" applyFont="1" applyBorder="1" applyAlignment="1" applyProtection="1">
      <alignment horizontal="center"/>
    </xf>
    <xf numFmtId="164" fontId="14" fillId="0" borderId="7" xfId="0" applyFont="1" applyBorder="1" applyAlignment="1" applyProtection="1">
      <alignment horizontal="center"/>
    </xf>
    <xf numFmtId="164" fontId="14" fillId="0" borderId="3" xfId="0" applyFont="1" applyBorder="1" applyAlignment="1" applyProtection="1">
      <alignment horizontal="center"/>
    </xf>
    <xf numFmtId="0" fontId="14" fillId="0" borderId="3" xfId="0" applyNumberFormat="1" applyFont="1" applyBorder="1" applyAlignment="1" applyProtection="1">
      <alignment horizontal="center"/>
    </xf>
    <xf numFmtId="1" fontId="4" fillId="0" borderId="3" xfId="0" applyNumberFormat="1" applyFont="1" applyBorder="1" applyAlignment="1" applyProtection="1">
      <alignment horizontal="center"/>
    </xf>
    <xf numFmtId="164" fontId="4" fillId="0" borderId="8" xfId="0" applyNumberFormat="1" applyFont="1" applyBorder="1" applyProtection="1"/>
    <xf numFmtId="164" fontId="16" fillId="3" borderId="0" xfId="0" applyFont="1" applyFill="1" applyBorder="1" applyProtection="1"/>
    <xf numFmtId="164" fontId="17" fillId="0" borderId="0" xfId="0" applyFont="1" applyFill="1" applyBorder="1" applyProtection="1"/>
    <xf numFmtId="164" fontId="18" fillId="3" borderId="0" xfId="0" applyFont="1" applyFill="1" applyBorder="1" applyProtection="1"/>
    <xf numFmtId="164" fontId="10" fillId="0" borderId="0" xfId="0" applyFont="1" applyBorder="1" applyProtection="1"/>
    <xf numFmtId="164" fontId="4" fillId="0" borderId="0" xfId="0" applyFont="1" applyBorder="1" applyProtection="1"/>
    <xf numFmtId="164" fontId="11" fillId="0" borderId="0" xfId="0" applyFont="1" applyBorder="1" applyProtection="1"/>
    <xf numFmtId="164" fontId="7" fillId="0" borderId="0" xfId="0" applyFont="1" applyBorder="1" applyProtection="1"/>
    <xf numFmtId="7" fontId="20" fillId="0" borderId="3" xfId="1" applyNumberFormat="1" applyFont="1" applyBorder="1" applyProtection="1"/>
    <xf numFmtId="7" fontId="20" fillId="0" borderId="9" xfId="1" applyNumberFormat="1" applyFont="1" applyBorder="1" applyProtection="1"/>
    <xf numFmtId="7" fontId="20" fillId="0" borderId="9" xfId="1" applyNumberFormat="1" applyFont="1" applyBorder="1" applyAlignment="1" applyProtection="1">
      <alignment horizontal="center"/>
    </xf>
    <xf numFmtId="7" fontId="20" fillId="0" borderId="8" xfId="1" applyNumberFormat="1" applyFont="1" applyBorder="1" applyProtection="1"/>
    <xf numFmtId="7" fontId="20" fillId="0" borderId="10" xfId="1" applyNumberFormat="1" applyFont="1" applyBorder="1" applyProtection="1"/>
    <xf numFmtId="164" fontId="14" fillId="0" borderId="11" xfId="0" applyFont="1" applyBorder="1" applyAlignment="1" applyProtection="1">
      <alignment horizontal="center"/>
    </xf>
    <xf numFmtId="164" fontId="14" fillId="0" borderId="12" xfId="0" applyFont="1" applyBorder="1" applyAlignment="1" applyProtection="1">
      <alignment horizontal="center"/>
    </xf>
    <xf numFmtId="164" fontId="21" fillId="0" borderId="0" xfId="0" applyFont="1" applyBorder="1" applyProtection="1"/>
    <xf numFmtId="164" fontId="14" fillId="0" borderId="13" xfId="0" applyFont="1" applyBorder="1" applyAlignment="1" applyProtection="1">
      <alignment horizontal="center"/>
    </xf>
    <xf numFmtId="164" fontId="14" fillId="0" borderId="8" xfId="0" applyFont="1" applyBorder="1" applyAlignment="1" applyProtection="1">
      <alignment horizontal="center"/>
    </xf>
    <xf numFmtId="0" fontId="14" fillId="0" borderId="8" xfId="0" applyNumberFormat="1" applyFont="1" applyBorder="1" applyAlignment="1" applyProtection="1">
      <alignment horizontal="center"/>
    </xf>
    <xf numFmtId="164" fontId="9" fillId="0" borderId="8" xfId="0" applyFont="1" applyBorder="1" applyAlignment="1" applyProtection="1">
      <alignment horizontal="center"/>
    </xf>
    <xf numFmtId="164" fontId="4" fillId="2" borderId="14" xfId="0" applyFont="1" applyFill="1" applyBorder="1" applyProtection="1"/>
    <xf numFmtId="164" fontId="18" fillId="0" borderId="1" xfId="0" applyFont="1" applyBorder="1" applyAlignment="1" applyProtection="1">
      <alignment horizontal="center"/>
    </xf>
    <xf numFmtId="164" fontId="6" fillId="0" borderId="15" xfId="0" applyFont="1" applyBorder="1" applyProtection="1"/>
    <xf numFmtId="164" fontId="6" fillId="0" borderId="1" xfId="0" applyFont="1" applyBorder="1" applyProtection="1"/>
    <xf numFmtId="164" fontId="4" fillId="2" borderId="16" xfId="0" applyFont="1" applyFill="1" applyBorder="1" applyProtection="1"/>
    <xf numFmtId="1" fontId="4" fillId="0" borderId="1" xfId="0" applyNumberFormat="1" applyFont="1" applyBorder="1" applyAlignment="1" applyProtection="1">
      <alignment horizontal="center"/>
    </xf>
    <xf numFmtId="164" fontId="4" fillId="0" borderId="1" xfId="0" applyNumberFormat="1" applyFont="1" applyBorder="1" applyProtection="1"/>
    <xf numFmtId="164" fontId="4" fillId="0" borderId="17" xfId="0" applyNumberFormat="1" applyFont="1" applyBorder="1" applyProtection="1"/>
    <xf numFmtId="164" fontId="18" fillId="0" borderId="8" xfId="0" applyFont="1" applyBorder="1" applyAlignment="1" applyProtection="1">
      <alignment horizontal="center"/>
    </xf>
    <xf numFmtId="164" fontId="6" fillId="0" borderId="13" xfId="0" applyFont="1" applyBorder="1" applyProtection="1"/>
    <xf numFmtId="164" fontId="6" fillId="0" borderId="8" xfId="0" applyFont="1" applyBorder="1" applyProtection="1"/>
    <xf numFmtId="7" fontId="20" fillId="0" borderId="1" xfId="1" applyNumberFormat="1" applyFont="1" applyBorder="1" applyAlignment="1" applyProtection="1"/>
    <xf numFmtId="165" fontId="9" fillId="0" borderId="0" xfId="0" applyNumberFormat="1" applyFont="1" applyBorder="1" applyAlignment="1" applyProtection="1">
      <alignment horizontal="center"/>
    </xf>
    <xf numFmtId="164" fontId="19" fillId="0" borderId="7" xfId="0" applyFont="1" applyBorder="1" applyProtection="1"/>
    <xf numFmtId="164" fontId="9" fillId="0" borderId="7" xfId="0" applyFont="1" applyBorder="1" applyProtection="1"/>
    <xf numFmtId="164" fontId="14" fillId="0" borderId="7" xfId="0" applyFont="1" applyBorder="1" applyProtection="1"/>
    <xf numFmtId="164" fontId="14" fillId="0" borderId="18" xfId="0" applyFont="1" applyBorder="1" applyProtection="1"/>
    <xf numFmtId="164" fontId="19" fillId="0" borderId="7" xfId="0" applyFont="1" applyBorder="1" applyAlignment="1" applyProtection="1">
      <alignment horizontal="center"/>
    </xf>
    <xf numFmtId="164" fontId="9" fillId="0" borderId="0" xfId="0" applyFont="1" applyBorder="1" applyProtection="1"/>
    <xf numFmtId="164" fontId="24" fillId="0" borderId="0" xfId="0" applyFont="1" applyBorder="1" applyAlignment="1" applyProtection="1">
      <alignment horizontal="right"/>
    </xf>
    <xf numFmtId="164" fontId="22" fillId="0" borderId="0" xfId="0" applyFont="1" applyBorder="1" applyProtection="1"/>
    <xf numFmtId="164" fontId="14" fillId="0" borderId="0" xfId="0" applyFont="1" applyBorder="1" applyAlignment="1" applyProtection="1"/>
    <xf numFmtId="164" fontId="14" fillId="0" borderId="6" xfId="0" applyFont="1" applyBorder="1" applyProtection="1"/>
    <xf numFmtId="164" fontId="5" fillId="0" borderId="0" xfId="0" applyFont="1" applyBorder="1" applyProtection="1"/>
    <xf numFmtId="164" fontId="14" fillId="0" borderId="0" xfId="0" applyFont="1" applyBorder="1" applyProtection="1"/>
    <xf numFmtId="164" fontId="9" fillId="0" borderId="18" xfId="0" applyFont="1" applyBorder="1" applyProtection="1"/>
    <xf numFmtId="164" fontId="25" fillId="0" borderId="15" xfId="0" applyFont="1" applyBorder="1" applyAlignment="1" applyProtection="1">
      <alignment horizontal="center"/>
    </xf>
    <xf numFmtId="164" fontId="25" fillId="0" borderId="13" xfId="0" applyFont="1" applyBorder="1" applyAlignment="1" applyProtection="1">
      <alignment horizontal="center"/>
    </xf>
    <xf numFmtId="2" fontId="4" fillId="0" borderId="3" xfId="0" applyNumberFormat="1" applyFont="1" applyBorder="1" applyAlignment="1" applyProtection="1">
      <alignment horizontal="center"/>
    </xf>
    <xf numFmtId="2" fontId="4" fillId="0" borderId="1" xfId="0" applyNumberFormat="1" applyFont="1" applyBorder="1" applyAlignment="1" applyProtection="1">
      <alignment horizontal="center"/>
    </xf>
    <xf numFmtId="164" fontId="4" fillId="0" borderId="8" xfId="0" applyNumberFormat="1" applyFont="1" applyBorder="1" applyAlignment="1" applyProtection="1">
      <alignment horizontal="center"/>
    </xf>
    <xf numFmtId="44" fontId="4" fillId="0" borderId="3" xfId="1" applyFont="1" applyBorder="1" applyAlignment="1" applyProtection="1">
      <alignment horizontal="center"/>
    </xf>
    <xf numFmtId="44" fontId="4" fillId="0" borderId="8" xfId="1" applyFont="1" applyBorder="1" applyAlignment="1" applyProtection="1">
      <alignment horizontal="center"/>
    </xf>
    <xf numFmtId="44" fontId="4" fillId="0" borderId="1" xfId="1" applyFont="1" applyBorder="1" applyAlignment="1" applyProtection="1">
      <alignment horizontal="center"/>
    </xf>
    <xf numFmtId="2" fontId="4" fillId="0" borderId="9" xfId="0" applyNumberFormat="1" applyFont="1" applyBorder="1" applyAlignment="1" applyProtection="1">
      <alignment horizontal="center"/>
    </xf>
    <xf numFmtId="164" fontId="4" fillId="0" borderId="21" xfId="0" applyNumberFormat="1" applyFont="1" applyBorder="1" applyAlignment="1" applyProtection="1">
      <alignment horizontal="center"/>
    </xf>
    <xf numFmtId="2" fontId="4" fillId="0" borderId="22" xfId="0" applyNumberFormat="1" applyFont="1" applyBorder="1" applyAlignment="1" applyProtection="1">
      <alignment horizontal="center"/>
    </xf>
    <xf numFmtId="2" fontId="4" fillId="0" borderId="21" xfId="0" applyNumberFormat="1" applyFont="1" applyBorder="1" applyAlignment="1" applyProtection="1">
      <alignment horizontal="center"/>
    </xf>
    <xf numFmtId="2" fontId="4" fillId="0" borderId="24" xfId="0" applyNumberFormat="1" applyFont="1" applyBorder="1" applyAlignment="1" applyProtection="1">
      <alignment horizontal="center"/>
    </xf>
    <xf numFmtId="1" fontId="26" fillId="0" borderId="17" xfId="0" applyNumberFormat="1" applyFont="1" applyFill="1" applyBorder="1" applyAlignment="1" applyProtection="1">
      <alignment horizontal="left"/>
    </xf>
    <xf numFmtId="1" fontId="16" fillId="0" borderId="25" xfId="0" applyNumberFormat="1" applyFont="1" applyBorder="1" applyAlignment="1" applyProtection="1">
      <alignment horizontal="center"/>
    </xf>
    <xf numFmtId="1" fontId="26" fillId="0" borderId="25" xfId="0" applyNumberFormat="1" applyFont="1" applyFill="1" applyBorder="1" applyAlignment="1" applyProtection="1">
      <alignment horizontal="left"/>
    </xf>
    <xf numFmtId="1" fontId="16" fillId="0" borderId="26" xfId="0" applyNumberFormat="1" applyFont="1" applyBorder="1" applyProtection="1"/>
    <xf numFmtId="1" fontId="16" fillId="0" borderId="17" xfId="0" applyNumberFormat="1" applyFont="1" applyBorder="1" applyAlignment="1" applyProtection="1">
      <alignment horizontal="center"/>
    </xf>
    <xf numFmtId="1" fontId="16" fillId="0" borderId="26" xfId="0" applyNumberFormat="1" applyFont="1" applyBorder="1" applyAlignment="1" applyProtection="1">
      <alignment horizontal="center"/>
    </xf>
    <xf numFmtId="164" fontId="0" fillId="0" borderId="0" xfId="0" applyBorder="1"/>
    <xf numFmtId="164" fontId="29" fillId="0" borderId="0" xfId="0" applyFont="1" applyBorder="1" applyProtection="1"/>
    <xf numFmtId="164" fontId="14" fillId="0" borderId="15" xfId="0" applyFont="1" applyBorder="1" applyAlignment="1" applyProtection="1"/>
    <xf numFmtId="164" fontId="23" fillId="0" borderId="3" xfId="0" applyFont="1" applyBorder="1" applyAlignment="1" applyProtection="1">
      <alignment horizontal="center"/>
    </xf>
    <xf numFmtId="164" fontId="23" fillId="0" borderId="8" xfId="0" applyFont="1" applyBorder="1" applyAlignment="1" applyProtection="1">
      <alignment horizontal="center"/>
    </xf>
    <xf numFmtId="44" fontId="16" fillId="0" borderId="8" xfId="1" applyFont="1" applyBorder="1" applyProtection="1"/>
    <xf numFmtId="44" fontId="16" fillId="0" borderId="8" xfId="1" applyFont="1" applyBorder="1" applyAlignment="1" applyProtection="1">
      <alignment horizontal="right"/>
    </xf>
    <xf numFmtId="165" fontId="9" fillId="0" borderId="0" xfId="0" applyNumberFormat="1" applyFont="1" applyBorder="1" applyAlignment="1" applyProtection="1">
      <alignment horizontal="right"/>
    </xf>
    <xf numFmtId="166" fontId="15" fillId="0" borderId="3" xfId="1" applyNumberFormat="1" applyFont="1" applyBorder="1" applyAlignment="1" applyProtection="1">
      <alignment horizontal="center"/>
    </xf>
    <xf numFmtId="166" fontId="15" fillId="0" borderId="8" xfId="1" applyNumberFormat="1" applyFont="1" applyBorder="1" applyAlignment="1" applyProtection="1">
      <alignment horizontal="center"/>
    </xf>
    <xf numFmtId="166" fontId="15" fillId="0" borderId="1" xfId="1" applyNumberFormat="1" applyFont="1" applyBorder="1" applyAlignment="1" applyProtection="1">
      <alignment horizontal="center"/>
    </xf>
    <xf numFmtId="166" fontId="4" fillId="0" borderId="3" xfId="1" applyNumberFormat="1" applyFont="1" applyBorder="1" applyAlignment="1" applyProtection="1">
      <alignment horizontal="center"/>
    </xf>
    <xf numFmtId="166" fontId="4" fillId="0" borderId="8" xfId="1" applyNumberFormat="1" applyFont="1" applyBorder="1" applyAlignment="1" applyProtection="1">
      <alignment horizontal="center"/>
    </xf>
    <xf numFmtId="166" fontId="4" fillId="0" borderId="1" xfId="1" applyNumberFormat="1" applyFont="1" applyBorder="1" applyAlignment="1" applyProtection="1">
      <alignment horizontal="center"/>
    </xf>
    <xf numFmtId="166" fontId="15" fillId="0" borderId="3" xfId="1" applyNumberFormat="1" applyFont="1" applyBorder="1" applyAlignment="1" applyProtection="1">
      <alignment horizontal="right"/>
    </xf>
    <xf numFmtId="166" fontId="15" fillId="0" borderId="8" xfId="1" applyNumberFormat="1" applyFont="1" applyBorder="1" applyAlignment="1" applyProtection="1">
      <alignment horizontal="right"/>
    </xf>
    <xf numFmtId="166" fontId="15" fillId="0" borderId="1" xfId="1" applyNumberFormat="1" applyFont="1" applyBorder="1" applyAlignment="1" applyProtection="1">
      <alignment horizontal="right"/>
    </xf>
    <xf numFmtId="164" fontId="0" fillId="0" borderId="0" xfId="0" applyFill="1"/>
    <xf numFmtId="166" fontId="15" fillId="4" borderId="3" xfId="1" applyNumberFormat="1" applyFont="1" applyFill="1" applyBorder="1" applyAlignment="1" applyProtection="1">
      <alignment horizontal="right"/>
    </xf>
    <xf numFmtId="166" fontId="15" fillId="4" borderId="8" xfId="1" applyNumberFormat="1" applyFont="1" applyFill="1" applyBorder="1" applyAlignment="1" applyProtection="1">
      <alignment horizontal="right"/>
    </xf>
    <xf numFmtId="166" fontId="15" fillId="4" borderId="1" xfId="1" applyNumberFormat="1" applyFont="1" applyFill="1" applyBorder="1" applyAlignment="1" applyProtection="1">
      <alignment horizontal="right"/>
    </xf>
    <xf numFmtId="1" fontId="4" fillId="4" borderId="3" xfId="0" applyNumberFormat="1" applyFont="1" applyFill="1" applyBorder="1" applyAlignment="1" applyProtection="1">
      <alignment horizontal="center"/>
    </xf>
    <xf numFmtId="1" fontId="16" fillId="4" borderId="8" xfId="0" applyNumberFormat="1" applyFont="1" applyFill="1" applyBorder="1" applyProtection="1"/>
    <xf numFmtId="1" fontId="4" fillId="4" borderId="1" xfId="0" applyNumberFormat="1" applyFont="1" applyFill="1" applyBorder="1" applyAlignment="1" applyProtection="1">
      <alignment horizontal="center"/>
    </xf>
    <xf numFmtId="164" fontId="4" fillId="4" borderId="8" xfId="0" applyNumberFormat="1" applyFont="1" applyFill="1" applyBorder="1" applyAlignment="1" applyProtection="1">
      <alignment horizontal="center"/>
    </xf>
    <xf numFmtId="44" fontId="4" fillId="4" borderId="3" xfId="1" applyFont="1" applyFill="1" applyBorder="1" applyAlignment="1" applyProtection="1">
      <alignment horizontal="center"/>
    </xf>
    <xf numFmtId="44" fontId="4" fillId="4" borderId="8" xfId="1" applyFont="1" applyFill="1" applyBorder="1" applyAlignment="1" applyProtection="1">
      <alignment horizontal="center"/>
    </xf>
    <xf numFmtId="44" fontId="4" fillId="4" borderId="1" xfId="1" applyFont="1" applyFill="1" applyBorder="1" applyAlignment="1" applyProtection="1">
      <alignment horizontal="center"/>
    </xf>
    <xf numFmtId="164" fontId="4" fillId="3" borderId="0" xfId="0" applyFont="1" applyFill="1" applyBorder="1" applyProtection="1"/>
    <xf numFmtId="166" fontId="1" fillId="0" borderId="12" xfId="4" applyNumberFormat="1" applyFont="1" applyBorder="1" applyAlignment="1" applyProtection="1">
      <alignment horizontal="center" vertical="center"/>
    </xf>
    <xf numFmtId="166" fontId="1" fillId="0" borderId="11" xfId="4" applyNumberFormat="1" applyFont="1" applyBorder="1" applyAlignment="1" applyProtection="1">
      <alignment horizontal="center" vertical="center"/>
    </xf>
    <xf numFmtId="166" fontId="32" fillId="0" borderId="3" xfId="3" applyNumberFormat="1" applyFont="1" applyBorder="1" applyAlignment="1">
      <alignment horizontal="center" vertical="center"/>
    </xf>
    <xf numFmtId="166" fontId="1" fillId="0" borderId="8" xfId="3" applyNumberFormat="1" applyFont="1" applyBorder="1" applyAlignment="1" applyProtection="1">
      <alignment horizontal="center" vertical="center"/>
    </xf>
    <xf numFmtId="166" fontId="1" fillId="0" borderId="3" xfId="3" applyNumberFormat="1" applyFont="1" applyBorder="1" applyAlignment="1">
      <alignment horizontal="center" vertical="center"/>
    </xf>
    <xf numFmtId="166" fontId="1" fillId="0" borderId="6" xfId="3" applyNumberFormat="1" applyFont="1" applyBorder="1" applyAlignment="1" applyProtection="1">
      <alignment horizontal="center" vertical="center"/>
    </xf>
    <xf numFmtId="9" fontId="1" fillId="0" borderId="10" xfId="2" applyFont="1" applyBorder="1" applyAlignment="1" applyProtection="1">
      <alignment horizontal="center" vertical="center"/>
    </xf>
    <xf numFmtId="166" fontId="1" fillId="0" borderId="6" xfId="4" applyNumberFormat="1" applyFont="1" applyBorder="1" applyAlignment="1" applyProtection="1">
      <alignment horizontal="center" vertical="center"/>
    </xf>
    <xf numFmtId="166" fontId="1" fillId="0" borderId="18" xfId="4" applyNumberFormat="1" applyFont="1" applyBorder="1" applyAlignment="1" applyProtection="1">
      <alignment horizontal="center" vertical="center"/>
    </xf>
    <xf numFmtId="166" fontId="1" fillId="0" borderId="7" xfId="3" applyNumberFormat="1" applyFont="1" applyBorder="1" applyAlignment="1" applyProtection="1">
      <alignment horizontal="center" vertical="center"/>
    </xf>
    <xf numFmtId="164" fontId="22" fillId="0" borderId="0" xfId="0" applyFont="1" applyBorder="1" applyAlignment="1" applyProtection="1">
      <alignment vertical="center"/>
    </xf>
    <xf numFmtId="165" fontId="9" fillId="0" borderId="0" xfId="0" applyNumberFormat="1" applyFont="1" applyBorder="1" applyAlignment="1" applyProtection="1">
      <alignment horizontal="right" vertical="center"/>
    </xf>
    <xf numFmtId="164" fontId="9" fillId="0" borderId="0" xfId="0" applyFont="1" applyBorder="1" applyAlignment="1" applyProtection="1">
      <alignment vertical="center"/>
    </xf>
    <xf numFmtId="164" fontId="14" fillId="0" borderId="7" xfId="0" applyFont="1" applyBorder="1" applyAlignment="1" applyProtection="1">
      <alignment vertical="center"/>
    </xf>
    <xf numFmtId="164" fontId="14" fillId="0" borderId="0" xfId="0" applyFont="1" applyBorder="1" applyAlignment="1" applyProtection="1">
      <alignment vertical="center"/>
    </xf>
    <xf numFmtId="164" fontId="9" fillId="0" borderId="7" xfId="0" applyFont="1" applyBorder="1" applyAlignment="1" applyProtection="1">
      <alignment vertical="center"/>
    </xf>
    <xf numFmtId="166" fontId="1" fillId="0" borderId="3" xfId="4" applyNumberFormat="1" applyFont="1" applyBorder="1" applyAlignment="1" applyProtection="1">
      <alignment vertical="center"/>
    </xf>
    <xf numFmtId="166" fontId="1" fillId="0" borderId="9" xfId="4" applyNumberFormat="1" applyFont="1" applyBorder="1" applyAlignment="1" applyProtection="1">
      <alignment vertical="center"/>
    </xf>
    <xf numFmtId="166" fontId="32" fillId="0" borderId="3" xfId="3" applyNumberFormat="1" applyFont="1" applyBorder="1" applyAlignment="1">
      <alignment vertical="center"/>
    </xf>
    <xf numFmtId="166" fontId="1" fillId="0" borderId="8" xfId="3" applyNumberFormat="1" applyFont="1" applyBorder="1" applyAlignment="1" applyProtection="1">
      <alignment vertical="center"/>
    </xf>
    <xf numFmtId="166" fontId="1" fillId="0" borderId="9" xfId="4" applyNumberFormat="1" applyFont="1" applyBorder="1" applyAlignment="1">
      <alignment vertical="center"/>
    </xf>
    <xf numFmtId="166" fontId="1" fillId="0" borderId="10" xfId="4" applyNumberFormat="1" applyFont="1" applyBorder="1" applyAlignment="1" applyProtection="1">
      <alignment vertical="center"/>
    </xf>
    <xf numFmtId="166" fontId="1" fillId="0" borderId="25" xfId="4" applyNumberFormat="1" applyFont="1" applyBorder="1" applyAlignment="1" applyProtection="1">
      <alignment vertical="center"/>
    </xf>
    <xf numFmtId="166" fontId="1" fillId="0" borderId="30" xfId="4" applyNumberFormat="1" applyFont="1" applyBorder="1" applyAlignment="1" applyProtection="1">
      <alignment vertical="center"/>
    </xf>
    <xf numFmtId="44" fontId="1" fillId="0" borderId="3" xfId="4" applyNumberFormat="1" applyFont="1" applyBorder="1" applyAlignment="1" applyProtection="1">
      <alignment vertical="center"/>
    </xf>
    <xf numFmtId="0" fontId="1" fillId="0" borderId="3" xfId="3" applyFont="1" applyBorder="1" applyAlignment="1">
      <alignment vertical="center"/>
    </xf>
    <xf numFmtId="164" fontId="1" fillId="0" borderId="8" xfId="3" applyNumberFormat="1" applyFont="1" applyBorder="1" applyAlignment="1" applyProtection="1">
      <alignment vertical="center"/>
    </xf>
    <xf numFmtId="44" fontId="1" fillId="0" borderId="35" xfId="4" applyNumberFormat="1" applyFont="1" applyBorder="1" applyAlignment="1" applyProtection="1">
      <alignment vertical="center"/>
    </xf>
    <xf numFmtId="0" fontId="1" fillId="0" borderId="35" xfId="3" applyFont="1" applyBorder="1" applyAlignment="1">
      <alignment vertical="center"/>
    </xf>
    <xf numFmtId="164" fontId="1" fillId="0" borderId="34" xfId="3" applyNumberFormat="1" applyFont="1" applyBorder="1" applyAlignment="1" applyProtection="1">
      <alignment vertical="center"/>
    </xf>
    <xf numFmtId="164" fontId="4" fillId="0" borderId="5" xfId="0" applyFont="1" applyBorder="1" applyAlignment="1" applyProtection="1">
      <alignment vertical="center"/>
    </xf>
    <xf numFmtId="164" fontId="4" fillId="0" borderId="5" xfId="0" applyNumberFormat="1" applyFont="1" applyBorder="1" applyAlignment="1" applyProtection="1">
      <alignment vertical="center"/>
    </xf>
    <xf numFmtId="164" fontId="4" fillId="0" borderId="0" xfId="0" applyFont="1" applyBorder="1" applyAlignment="1" applyProtection="1">
      <alignment vertical="center"/>
    </xf>
    <xf numFmtId="164" fontId="16" fillId="3" borderId="0" xfId="0" applyFont="1" applyFill="1" applyBorder="1" applyAlignment="1" applyProtection="1">
      <alignment vertical="center"/>
    </xf>
    <xf numFmtId="164" fontId="10" fillId="0" borderId="0" xfId="0" applyFont="1" applyBorder="1" applyAlignment="1" applyProtection="1">
      <alignment vertical="center"/>
    </xf>
    <xf numFmtId="164" fontId="17" fillId="0" borderId="0" xfId="0" applyFont="1" applyFill="1" applyBorder="1" applyAlignment="1" applyProtection="1">
      <alignment vertical="center"/>
    </xf>
    <xf numFmtId="164" fontId="7" fillId="0" borderId="0" xfId="0" applyFont="1" applyBorder="1" applyAlignment="1" applyProtection="1">
      <alignment vertical="center"/>
    </xf>
    <xf numFmtId="164" fontId="18" fillId="3" borderId="0" xfId="0" applyFont="1" applyFill="1" applyBorder="1" applyAlignment="1" applyProtection="1">
      <alignment vertical="center"/>
    </xf>
    <xf numFmtId="164" fontId="0" fillId="0" borderId="0" xfId="0" applyAlignment="1">
      <alignment vertical="center"/>
    </xf>
    <xf numFmtId="166" fontId="1" fillId="0" borderId="3" xfId="4" applyNumberFormat="1" applyFont="1" applyBorder="1" applyAlignment="1" applyProtection="1">
      <alignment horizontal="right" vertical="center"/>
    </xf>
    <xf numFmtId="0" fontId="1" fillId="0" borderId="3" xfId="3" applyFont="1" applyBorder="1" applyAlignment="1">
      <alignment horizontal="right" vertical="center"/>
    </xf>
    <xf numFmtId="166" fontId="15" fillId="0" borderId="3" xfId="1" applyNumberFormat="1" applyFont="1" applyFill="1" applyBorder="1" applyAlignment="1" applyProtection="1">
      <alignment horizontal="right"/>
    </xf>
    <xf numFmtId="164" fontId="14" fillId="0" borderId="7" xfId="0" applyFont="1" applyFill="1" applyBorder="1" applyProtection="1"/>
    <xf numFmtId="164" fontId="9" fillId="0" borderId="7" xfId="0" applyFont="1" applyFill="1" applyBorder="1" applyProtection="1"/>
    <xf numFmtId="166" fontId="15" fillId="0" borderId="8" xfId="1" applyNumberFormat="1" applyFont="1" applyFill="1" applyBorder="1" applyAlignment="1" applyProtection="1">
      <alignment horizontal="right"/>
    </xf>
    <xf numFmtId="166" fontId="15" fillId="0" borderId="1" xfId="1" applyNumberFormat="1" applyFont="1" applyFill="1" applyBorder="1" applyAlignment="1" applyProtection="1">
      <alignment horizontal="right"/>
    </xf>
    <xf numFmtId="166" fontId="4" fillId="0" borderId="3" xfId="1" applyNumberFormat="1" applyFont="1" applyFill="1" applyBorder="1" applyAlignment="1" applyProtection="1">
      <alignment horizontal="center"/>
    </xf>
    <xf numFmtId="166" fontId="4" fillId="0" borderId="8" xfId="1" applyNumberFormat="1" applyFont="1" applyFill="1" applyBorder="1" applyAlignment="1" applyProtection="1">
      <alignment horizontal="center"/>
    </xf>
    <xf numFmtId="166" fontId="4" fillId="0" borderId="1" xfId="1" applyNumberFormat="1" applyFont="1" applyFill="1" applyBorder="1" applyAlignment="1" applyProtection="1">
      <alignment horizontal="center"/>
    </xf>
    <xf numFmtId="166" fontId="16" fillId="0" borderId="8" xfId="1" applyNumberFormat="1" applyFont="1" applyFill="1" applyBorder="1" applyAlignment="1" applyProtection="1">
      <alignment horizontal="center"/>
    </xf>
    <xf numFmtId="9" fontId="1" fillId="0" borderId="3" xfId="2" applyFont="1" applyBorder="1" applyAlignment="1" applyProtection="1">
      <alignment horizontal="right" vertical="center"/>
    </xf>
    <xf numFmtId="164" fontId="0" fillId="5" borderId="0" xfId="0" applyFill="1"/>
    <xf numFmtId="2" fontId="35" fillId="0" borderId="1" xfId="0" applyNumberFormat="1" applyFont="1" applyBorder="1" applyAlignment="1" applyProtection="1">
      <alignment horizontal="center"/>
    </xf>
    <xf numFmtId="2" fontId="35" fillId="0" borderId="3" xfId="0" applyNumberFormat="1" applyFont="1" applyBorder="1" applyAlignment="1" applyProtection="1">
      <alignment horizontal="center"/>
    </xf>
    <xf numFmtId="164" fontId="4" fillId="0" borderId="3" xfId="0" applyNumberFormat="1" applyFont="1" applyBorder="1" applyAlignment="1" applyProtection="1">
      <alignment horizontal="center"/>
    </xf>
    <xf numFmtId="164" fontId="4" fillId="0" borderId="0" xfId="0" applyNumberFormat="1" applyFont="1" applyBorder="1" applyProtection="1"/>
    <xf numFmtId="9" fontId="1" fillId="0" borderId="3" xfId="2" applyNumberFormat="1" applyFont="1" applyFill="1" applyBorder="1" applyAlignment="1" applyProtection="1">
      <alignment horizontal="center" vertical="center"/>
    </xf>
    <xf numFmtId="166" fontId="1" fillId="0" borderId="3" xfId="3" applyNumberFormat="1" applyFont="1" applyFill="1" applyBorder="1" applyAlignment="1">
      <alignment horizontal="center" vertical="center"/>
    </xf>
    <xf numFmtId="166" fontId="1" fillId="0" borderId="6" xfId="5" applyNumberFormat="1" applyFont="1" applyFill="1" applyBorder="1" applyAlignment="1" applyProtection="1">
      <alignment horizontal="center" vertical="center"/>
    </xf>
    <xf numFmtId="166" fontId="1" fillId="0" borderId="6" xfId="4" applyNumberFormat="1" applyFont="1" applyFill="1" applyBorder="1" applyAlignment="1" applyProtection="1">
      <alignment horizontal="center" vertical="center"/>
    </xf>
    <xf numFmtId="166" fontId="1" fillId="0" borderId="6" xfId="3" applyNumberFormat="1" applyFont="1" applyFill="1" applyBorder="1" applyAlignment="1" applyProtection="1">
      <alignment horizontal="center" vertical="center"/>
    </xf>
    <xf numFmtId="167" fontId="1" fillId="0" borderId="10" xfId="2" applyNumberFormat="1" applyFont="1" applyFill="1" applyBorder="1" applyAlignment="1" applyProtection="1">
      <alignment horizontal="center" vertical="center"/>
    </xf>
    <xf numFmtId="164" fontId="37" fillId="0" borderId="0" xfId="0" applyFont="1" applyAlignment="1">
      <alignment vertical="center"/>
    </xf>
    <xf numFmtId="164" fontId="36" fillId="0" borderId="0" xfId="0" applyFont="1" applyAlignment="1">
      <alignment vertical="center"/>
    </xf>
    <xf numFmtId="164" fontId="30" fillId="0" borderId="0" xfId="0" applyFont="1"/>
    <xf numFmtId="14" fontId="9" fillId="0" borderId="0" xfId="0" applyNumberFormat="1" applyFont="1" applyBorder="1" applyProtection="1"/>
    <xf numFmtId="164" fontId="14" fillId="0" borderId="37" xfId="0" applyFont="1" applyBorder="1" applyProtection="1"/>
    <xf numFmtId="164" fontId="9" fillId="0" borderId="37" xfId="0" applyFont="1" applyBorder="1" applyAlignment="1" applyProtection="1">
      <alignment vertical="center"/>
    </xf>
    <xf numFmtId="0" fontId="33" fillId="0" borderId="38" xfId="3" applyFont="1" applyBorder="1" applyAlignment="1" applyProtection="1">
      <alignment horizontal="left" vertical="center"/>
    </xf>
    <xf numFmtId="164" fontId="0" fillId="0" borderId="39" xfId="0" applyBorder="1"/>
    <xf numFmtId="0" fontId="33" fillId="0" borderId="38" xfId="3" applyFont="1" applyBorder="1" applyAlignment="1" applyProtection="1">
      <alignment horizontal="center" vertical="center"/>
    </xf>
    <xf numFmtId="0" fontId="33" fillId="0" borderId="40" xfId="3" applyFont="1" applyBorder="1" applyAlignment="1" applyProtection="1">
      <alignment horizontal="center" vertical="center"/>
    </xf>
    <xf numFmtId="166" fontId="1" fillId="0" borderId="10" xfId="3" applyNumberFormat="1" applyFont="1" applyBorder="1" applyAlignment="1">
      <alignment horizontal="center" vertical="center"/>
    </xf>
    <xf numFmtId="164" fontId="1" fillId="0" borderId="38" xfId="3" applyNumberFormat="1" applyFont="1" applyBorder="1" applyAlignment="1" applyProtection="1">
      <alignment vertical="center"/>
    </xf>
    <xf numFmtId="9" fontId="32" fillId="0" borderId="38" xfId="3" applyNumberFormat="1" applyFont="1" applyBorder="1" applyAlignment="1" applyProtection="1">
      <alignment horizontal="center" vertical="center"/>
    </xf>
    <xf numFmtId="166" fontId="1" fillId="0" borderId="9" xfId="4" applyNumberFormat="1" applyFont="1" applyFill="1" applyBorder="1" applyAlignment="1">
      <alignment horizontal="center" vertical="center"/>
    </xf>
    <xf numFmtId="164" fontId="3" fillId="0" borderId="7" xfId="0" applyFont="1" applyBorder="1" applyAlignment="1" applyProtection="1">
      <alignment horizontal="center"/>
    </xf>
    <xf numFmtId="0" fontId="1" fillId="0" borderId="8" xfId="3" applyFont="1" applyBorder="1" applyAlignment="1">
      <alignment horizontal="left"/>
    </xf>
    <xf numFmtId="0" fontId="1" fillId="0" borderId="6" xfId="3" applyFont="1" applyBorder="1" applyAlignment="1">
      <alignment horizontal="left"/>
    </xf>
    <xf numFmtId="0" fontId="1" fillId="0" borderId="23" xfId="3" applyFont="1" applyBorder="1" applyAlignment="1">
      <alignment horizontal="left"/>
    </xf>
    <xf numFmtId="0" fontId="1" fillId="0" borderId="8" xfId="3" applyFont="1" applyFill="1" applyBorder="1" applyAlignment="1">
      <alignment horizontal="left"/>
    </xf>
    <xf numFmtId="0" fontId="1" fillId="0" borderId="6" xfId="3" applyFont="1" applyFill="1" applyBorder="1" applyAlignment="1">
      <alignment horizontal="left"/>
    </xf>
    <xf numFmtId="0" fontId="1" fillId="0" borderId="23" xfId="3" applyFont="1" applyFill="1" applyBorder="1" applyAlignment="1">
      <alignment horizontal="left"/>
    </xf>
    <xf numFmtId="0" fontId="34" fillId="0" borderId="6" xfId="3" applyFont="1" applyBorder="1" applyAlignment="1">
      <alignment horizontal="left" vertical="center"/>
    </xf>
    <xf numFmtId="0" fontId="34" fillId="0" borderId="23" xfId="3" applyFont="1" applyBorder="1" applyAlignment="1">
      <alignment horizontal="left" vertical="center"/>
    </xf>
    <xf numFmtId="165" fontId="14" fillId="0" borderId="7" xfId="0" applyNumberFormat="1" applyFont="1" applyBorder="1" applyAlignment="1" applyProtection="1">
      <alignment horizontal="center"/>
    </xf>
    <xf numFmtId="164" fontId="9" fillId="0" borderId="43" xfId="0" applyFont="1" applyBorder="1" applyProtection="1"/>
    <xf numFmtId="164" fontId="22" fillId="0" borderId="43" xfId="0" applyFont="1" applyBorder="1" applyProtection="1"/>
    <xf numFmtId="164" fontId="41" fillId="0" borderId="42" xfId="0" applyFont="1" applyBorder="1" applyProtection="1"/>
    <xf numFmtId="164" fontId="40" fillId="0" borderId="42" xfId="0" applyFont="1" applyBorder="1" applyProtection="1"/>
    <xf numFmtId="164" fontId="16" fillId="3" borderId="42" xfId="0" applyFont="1" applyFill="1" applyBorder="1" applyProtection="1"/>
    <xf numFmtId="164" fontId="4" fillId="0" borderId="42" xfId="0" applyFont="1" applyBorder="1" applyProtection="1"/>
    <xf numFmtId="164" fontId="40" fillId="0" borderId="7" xfId="0" applyFont="1" applyBorder="1" applyProtection="1"/>
    <xf numFmtId="164" fontId="0" fillId="4" borderId="0" xfId="0" applyFill="1"/>
    <xf numFmtId="164" fontId="29" fillId="0" borderId="7" xfId="0" applyFont="1" applyBorder="1" applyProtection="1"/>
    <xf numFmtId="164" fontId="40" fillId="0" borderId="0" xfId="0" applyFont="1" applyBorder="1" applyProtection="1"/>
    <xf numFmtId="166" fontId="1" fillId="4" borderId="3" xfId="4" applyNumberFormat="1" applyFont="1" applyFill="1" applyBorder="1" applyAlignment="1" applyProtection="1">
      <alignment vertical="center"/>
    </xf>
    <xf numFmtId="166" fontId="1" fillId="4" borderId="6" xfId="4" applyNumberFormat="1" applyFont="1" applyFill="1" applyBorder="1" applyAlignment="1" applyProtection="1">
      <alignment horizontal="center" vertical="center"/>
    </xf>
    <xf numFmtId="164" fontId="38" fillId="4" borderId="0" xfId="0" applyFont="1" applyFill="1"/>
    <xf numFmtId="0" fontId="1" fillId="4" borderId="8" xfId="3" applyFont="1" applyFill="1" applyBorder="1" applyAlignment="1">
      <alignment horizontal="left"/>
    </xf>
    <xf numFmtId="0" fontId="1" fillId="4" borderId="6" xfId="3" applyFont="1" applyFill="1" applyBorder="1" applyAlignment="1">
      <alignment horizontal="left"/>
    </xf>
    <xf numFmtId="0" fontId="1" fillId="4" borderId="23" xfId="3" applyFont="1" applyFill="1" applyBorder="1" applyAlignment="1">
      <alignment horizontal="left"/>
    </xf>
    <xf numFmtId="164" fontId="16" fillId="3" borderId="44" xfId="0" applyFont="1" applyFill="1" applyBorder="1" applyAlignment="1" applyProtection="1">
      <alignment vertical="center"/>
    </xf>
    <xf numFmtId="164" fontId="4" fillId="0" borderId="42" xfId="0" applyFont="1" applyBorder="1" applyAlignment="1" applyProtection="1">
      <alignment vertical="center"/>
    </xf>
    <xf numFmtId="164" fontId="22" fillId="0" borderId="48" xfId="0" applyFont="1" applyBorder="1" applyProtection="1"/>
    <xf numFmtId="164" fontId="0" fillId="0" borderId="0" xfId="0" applyBorder="1" applyAlignment="1">
      <alignment vertical="center"/>
    </xf>
    <xf numFmtId="164" fontId="0" fillId="0" borderId="49" xfId="0" applyBorder="1" applyAlignment="1">
      <alignment vertical="center"/>
    </xf>
    <xf numFmtId="164" fontId="9" fillId="0" borderId="48" xfId="0" applyFont="1" applyBorder="1" applyProtection="1"/>
    <xf numFmtId="164" fontId="14" fillId="0" borderId="50" xfId="0" applyFont="1" applyBorder="1" applyAlignment="1" applyProtection="1">
      <alignment vertical="center"/>
    </xf>
    <xf numFmtId="164" fontId="9" fillId="0" borderId="48" xfId="0" applyFont="1" applyBorder="1" applyAlignment="1" applyProtection="1"/>
    <xf numFmtId="164" fontId="9" fillId="0" borderId="49" xfId="0" applyFont="1" applyBorder="1" applyAlignment="1" applyProtection="1">
      <alignment vertical="center"/>
    </xf>
    <xf numFmtId="164" fontId="9" fillId="0" borderId="50" xfId="0" applyFont="1" applyBorder="1" applyAlignment="1" applyProtection="1">
      <alignment vertical="center"/>
    </xf>
    <xf numFmtId="164" fontId="9" fillId="0" borderId="52" xfId="0" applyFont="1" applyBorder="1" applyProtection="1"/>
    <xf numFmtId="164" fontId="9" fillId="0" borderId="53" xfId="0" applyFont="1" applyBorder="1" applyAlignment="1" applyProtection="1">
      <alignment vertical="center"/>
    </xf>
    <xf numFmtId="0" fontId="33" fillId="0" borderId="54" xfId="3" applyFont="1" applyBorder="1" applyAlignment="1" applyProtection="1">
      <alignment horizontal="center"/>
    </xf>
    <xf numFmtId="0" fontId="33" fillId="0" borderId="55" xfId="3" applyFont="1" applyBorder="1" applyAlignment="1" applyProtection="1">
      <alignment horizontal="center" vertical="center"/>
    </xf>
    <xf numFmtId="0" fontId="30" fillId="0" borderId="54" xfId="3" applyFont="1" applyBorder="1" applyAlignment="1">
      <alignment horizontal="left"/>
    </xf>
    <xf numFmtId="9" fontId="32" fillId="0" borderId="56" xfId="3" applyNumberFormat="1" applyFont="1" applyBorder="1" applyAlignment="1" applyProtection="1">
      <alignment horizontal="center" vertical="center"/>
    </xf>
    <xf numFmtId="0" fontId="34" fillId="0" borderId="57" xfId="3" applyFont="1" applyBorder="1" applyAlignment="1">
      <alignment horizontal="center" vertical="center"/>
    </xf>
    <xf numFmtId="166" fontId="32" fillId="0" borderId="58" xfId="3" applyNumberFormat="1" applyFont="1" applyBorder="1" applyAlignment="1" applyProtection="1">
      <alignment horizontal="center" vertical="center"/>
    </xf>
    <xf numFmtId="0" fontId="30" fillId="0" borderId="59" xfId="3" applyFont="1" applyBorder="1" applyAlignment="1">
      <alignment horizontal="center"/>
    </xf>
    <xf numFmtId="166" fontId="32" fillId="0" borderId="60" xfId="3" applyNumberFormat="1" applyFont="1" applyBorder="1" applyAlignment="1" applyProtection="1">
      <alignment horizontal="center" vertical="center"/>
    </xf>
    <xf numFmtId="166" fontId="32" fillId="0" borderId="60" xfId="4" applyNumberFormat="1" applyFont="1" applyBorder="1" applyAlignment="1" applyProtection="1">
      <alignment horizontal="center" vertical="center"/>
    </xf>
    <xf numFmtId="0" fontId="30" fillId="4" borderId="59" xfId="3" applyFont="1" applyFill="1" applyBorder="1" applyAlignment="1">
      <alignment horizontal="center"/>
    </xf>
    <xf numFmtId="166" fontId="32" fillId="4" borderId="60" xfId="4" applyNumberFormat="1" applyFont="1" applyFill="1" applyBorder="1" applyAlignment="1" applyProtection="1">
      <alignment horizontal="center" vertical="center"/>
    </xf>
    <xf numFmtId="0" fontId="34" fillId="0" borderId="59" xfId="3" applyFont="1" applyBorder="1" applyAlignment="1">
      <alignment horizontal="left" vertical="center"/>
    </xf>
    <xf numFmtId="166" fontId="32" fillId="0" borderId="60" xfId="3" applyNumberFormat="1" applyFont="1" applyBorder="1" applyAlignment="1" applyProtection="1">
      <alignment vertical="center"/>
    </xf>
    <xf numFmtId="0" fontId="34" fillId="0" borderId="59" xfId="3" applyFont="1" applyBorder="1" applyAlignment="1">
      <alignment horizontal="center" vertical="center"/>
    </xf>
    <xf numFmtId="0" fontId="30" fillId="0" borderId="61" xfId="3" applyFont="1" applyBorder="1" applyAlignment="1">
      <alignment horizontal="center"/>
    </xf>
    <xf numFmtId="164" fontId="4" fillId="0" borderId="48" xfId="0" applyFont="1" applyBorder="1" applyProtection="1"/>
    <xf numFmtId="164" fontId="16" fillId="3" borderId="62" xfId="0" applyFont="1" applyFill="1" applyBorder="1" applyAlignment="1" applyProtection="1">
      <alignment vertical="center"/>
    </xf>
    <xf numFmtId="164" fontId="18" fillId="0" borderId="48" xfId="0" applyFont="1" applyBorder="1" applyProtection="1"/>
    <xf numFmtId="164" fontId="16" fillId="3" borderId="49" xfId="0" applyFont="1" applyFill="1" applyBorder="1" applyAlignment="1" applyProtection="1">
      <alignment vertical="center"/>
    </xf>
    <xf numFmtId="164" fontId="4" fillId="0" borderId="63" xfId="0" applyFont="1" applyBorder="1" applyAlignment="1" applyProtection="1">
      <alignment vertical="center"/>
    </xf>
    <xf numFmtId="164" fontId="4" fillId="0" borderId="64" xfId="0" applyFont="1" applyBorder="1" applyProtection="1"/>
    <xf numFmtId="164" fontId="4" fillId="0" borderId="65" xfId="0" applyFont="1" applyBorder="1" applyProtection="1"/>
    <xf numFmtId="164" fontId="4" fillId="0" borderId="65" xfId="0" applyFont="1" applyBorder="1" applyAlignment="1" applyProtection="1">
      <alignment vertical="center"/>
    </xf>
    <xf numFmtId="164" fontId="4" fillId="0" borderId="66" xfId="0" applyFont="1" applyBorder="1" applyAlignment="1" applyProtection="1">
      <alignment vertical="center"/>
    </xf>
    <xf numFmtId="0" fontId="34" fillId="0" borderId="67" xfId="3" applyFont="1" applyBorder="1" applyAlignment="1">
      <alignment horizontal="center" vertical="center"/>
    </xf>
    <xf numFmtId="0" fontId="34" fillId="0" borderId="59" xfId="3" applyFont="1" applyBorder="1" applyAlignment="1">
      <alignment horizontal="left"/>
    </xf>
    <xf numFmtId="0" fontId="30" fillId="0" borderId="61" xfId="3" applyFont="1" applyFill="1" applyBorder="1" applyAlignment="1">
      <alignment horizontal="center"/>
    </xf>
    <xf numFmtId="166" fontId="1" fillId="0" borderId="73" xfId="5" applyNumberFormat="1" applyFont="1" applyFill="1" applyBorder="1" applyAlignment="1" applyProtection="1">
      <alignment horizontal="center" vertical="center"/>
    </xf>
    <xf numFmtId="166" fontId="32" fillId="0" borderId="60" xfId="4" applyNumberFormat="1" applyFont="1" applyFill="1" applyBorder="1" applyAlignment="1" applyProtection="1">
      <alignment horizontal="center" vertical="center"/>
    </xf>
    <xf numFmtId="166" fontId="1" fillId="0" borderId="60" xfId="5" applyNumberFormat="1" applyFont="1" applyFill="1" applyBorder="1" applyAlignment="1" applyProtection="1">
      <alignment horizontal="center" vertical="center"/>
    </xf>
    <xf numFmtId="166" fontId="1" fillId="0" borderId="60" xfId="5" applyNumberFormat="1" applyFont="1" applyBorder="1" applyAlignment="1" applyProtection="1">
      <alignment horizontal="center" vertical="center"/>
    </xf>
    <xf numFmtId="164" fontId="32" fillId="0" borderId="60" xfId="3" applyNumberFormat="1" applyFont="1" applyBorder="1" applyAlignment="1" applyProtection="1">
      <alignment vertical="center"/>
    </xf>
    <xf numFmtId="166" fontId="32" fillId="0" borderId="74" xfId="4" applyNumberFormat="1" applyFont="1" applyBorder="1" applyAlignment="1" applyProtection="1">
      <alignment horizontal="center" vertical="center"/>
    </xf>
    <xf numFmtId="166" fontId="32" fillId="0" borderId="75" xfId="4" applyNumberFormat="1" applyFont="1" applyBorder="1" applyAlignment="1" applyProtection="1">
      <alignment horizontal="center" vertical="center"/>
    </xf>
    <xf numFmtId="166" fontId="32" fillId="0" borderId="58" xfId="4" applyNumberFormat="1" applyFont="1" applyBorder="1" applyAlignment="1" applyProtection="1">
      <alignment horizontal="center" vertical="center"/>
    </xf>
    <xf numFmtId="0" fontId="30" fillId="0" borderId="76" xfId="3" applyFont="1" applyBorder="1" applyAlignment="1">
      <alignment horizontal="center"/>
    </xf>
    <xf numFmtId="164" fontId="32" fillId="0" borderId="77" xfId="3" applyNumberFormat="1" applyFont="1" applyBorder="1" applyAlignment="1" applyProtection="1">
      <alignment vertical="center"/>
    </xf>
    <xf numFmtId="164" fontId="8" fillId="0" borderId="78" xfId="0" applyFont="1" applyBorder="1" applyProtection="1"/>
    <xf numFmtId="164" fontId="7" fillId="0" borderId="79" xfId="0" applyFont="1" applyBorder="1" applyAlignment="1" applyProtection="1">
      <alignment vertical="center"/>
    </xf>
    <xf numFmtId="164" fontId="4" fillId="0" borderId="49" xfId="0" applyFont="1" applyBorder="1" applyAlignment="1" applyProtection="1">
      <alignment vertical="center"/>
    </xf>
    <xf numFmtId="164" fontId="0" fillId="0" borderId="48" xfId="0" applyBorder="1"/>
    <xf numFmtId="164" fontId="17" fillId="0" borderId="49" xfId="0" applyFont="1" applyFill="1" applyBorder="1" applyAlignment="1" applyProtection="1">
      <alignment vertical="center"/>
    </xf>
    <xf numFmtId="164" fontId="7" fillId="0" borderId="48" xfId="0" applyFont="1" applyBorder="1" applyProtection="1"/>
    <xf numFmtId="164" fontId="18" fillId="3" borderId="49" xfId="0" applyFont="1" applyFill="1" applyBorder="1" applyAlignment="1" applyProtection="1">
      <alignment vertical="center"/>
    </xf>
    <xf numFmtId="164" fontId="0" fillId="0" borderId="64" xfId="0" applyBorder="1" applyProtection="1"/>
    <xf numFmtId="164" fontId="0" fillId="0" borderId="65" xfId="0" applyBorder="1" applyProtection="1"/>
    <xf numFmtId="1" fontId="12" fillId="0" borderId="65" xfId="0" applyNumberFormat="1" applyFont="1" applyBorder="1" applyAlignment="1" applyProtection="1">
      <alignment horizontal="center"/>
    </xf>
    <xf numFmtId="164" fontId="0" fillId="0" borderId="65" xfId="0" applyBorder="1" applyAlignment="1" applyProtection="1">
      <alignment vertical="center"/>
    </xf>
    <xf numFmtId="164" fontId="13" fillId="0" borderId="65" xfId="0" applyFont="1" applyBorder="1" applyAlignment="1" applyProtection="1">
      <alignment vertical="center"/>
    </xf>
    <xf numFmtId="164" fontId="13" fillId="0" borderId="66" xfId="0" applyFont="1" applyBorder="1" applyAlignment="1" applyProtection="1">
      <alignment vertical="center"/>
    </xf>
    <xf numFmtId="164" fontId="16" fillId="3" borderId="42" xfId="0" applyFont="1" applyFill="1" applyBorder="1" applyAlignment="1" applyProtection="1">
      <alignment vertical="center"/>
    </xf>
    <xf numFmtId="164" fontId="16" fillId="3" borderId="63" xfId="0" applyFont="1" applyFill="1" applyBorder="1" applyAlignment="1" applyProtection="1">
      <alignment vertical="center"/>
    </xf>
    <xf numFmtId="164" fontId="30" fillId="0" borderId="0" xfId="6"/>
    <xf numFmtId="164" fontId="3" fillId="0" borderId="7" xfId="6" applyFont="1" applyBorder="1" applyAlignment="1" applyProtection="1"/>
    <xf numFmtId="165" fontId="44" fillId="0" borderId="0" xfId="6" applyNumberFormat="1" applyFont="1" applyBorder="1" applyAlignment="1" applyProtection="1">
      <alignment horizontal="center"/>
    </xf>
    <xf numFmtId="164" fontId="2" fillId="0" borderId="0" xfId="6" applyFont="1" applyBorder="1" applyProtection="1"/>
    <xf numFmtId="164" fontId="3" fillId="0" borderId="7" xfId="6" applyFont="1" applyBorder="1" applyProtection="1"/>
    <xf numFmtId="164" fontId="3" fillId="0" borderId="18" xfId="6" applyFont="1" applyBorder="1" applyProtection="1"/>
    <xf numFmtId="164" fontId="3" fillId="0" borderId="7" xfId="6" applyFont="1" applyBorder="1" applyAlignment="1" applyProtection="1">
      <alignment horizontal="center"/>
    </xf>
    <xf numFmtId="164" fontId="4" fillId="0" borderId="6" xfId="6" applyFont="1" applyBorder="1" applyAlignment="1" applyProtection="1">
      <alignment horizontal="center"/>
    </xf>
    <xf numFmtId="164" fontId="4" fillId="0" borderId="3" xfId="6" applyFont="1" applyBorder="1" applyAlignment="1" applyProtection="1">
      <alignment horizontal="center"/>
    </xf>
    <xf numFmtId="164" fontId="7" fillId="0" borderId="1" xfId="6" applyFont="1" applyBorder="1" applyAlignment="1" applyProtection="1">
      <alignment horizontal="center"/>
    </xf>
    <xf numFmtId="164" fontId="7" fillId="0" borderId="8" xfId="6" applyFont="1" applyBorder="1" applyAlignment="1" applyProtection="1">
      <alignment horizontal="center"/>
    </xf>
    <xf numFmtId="164" fontId="14" fillId="0" borderId="11" xfId="6" applyFont="1" applyBorder="1" applyAlignment="1" applyProtection="1">
      <alignment horizontal="center"/>
    </xf>
    <xf numFmtId="164" fontId="14" fillId="0" borderId="12" xfId="6" applyFont="1" applyBorder="1" applyAlignment="1" applyProtection="1">
      <alignment horizontal="center"/>
    </xf>
    <xf numFmtId="164" fontId="6" fillId="0" borderId="15" xfId="6" applyFont="1" applyBorder="1" applyProtection="1"/>
    <xf numFmtId="164" fontId="6" fillId="0" borderId="13" xfId="6" applyFont="1" applyBorder="1" applyProtection="1"/>
    <xf numFmtId="164" fontId="14" fillId="0" borderId="7" xfId="6" applyFont="1" applyBorder="1" applyAlignment="1" applyProtection="1">
      <alignment horizontal="center"/>
    </xf>
    <xf numFmtId="164" fontId="14" fillId="0" borderId="3" xfId="6" applyFont="1" applyBorder="1" applyAlignment="1" applyProtection="1">
      <alignment horizontal="center"/>
    </xf>
    <xf numFmtId="164" fontId="6" fillId="0" borderId="1" xfId="6" applyFont="1" applyBorder="1" applyProtection="1"/>
    <xf numFmtId="164" fontId="6" fillId="0" borderId="8" xfId="6" applyFont="1" applyBorder="1" applyProtection="1"/>
    <xf numFmtId="0" fontId="14" fillId="0" borderId="3" xfId="6" applyNumberFormat="1" applyFont="1" applyBorder="1" applyAlignment="1" applyProtection="1">
      <alignment horizontal="center"/>
    </xf>
    <xf numFmtId="164" fontId="9" fillId="0" borderId="3" xfId="6" applyFont="1" applyBorder="1" applyAlignment="1" applyProtection="1">
      <alignment horizontal="center"/>
    </xf>
    <xf numFmtId="164" fontId="4" fillId="2" borderId="2" xfId="6" applyFont="1" applyFill="1" applyBorder="1" applyProtection="1"/>
    <xf numFmtId="164" fontId="4" fillId="2" borderId="16" xfId="6" applyFont="1" applyFill="1" applyBorder="1" applyProtection="1"/>
    <xf numFmtId="164" fontId="4" fillId="2" borderId="14" xfId="6" applyFont="1" applyFill="1" applyBorder="1" applyProtection="1"/>
    <xf numFmtId="1" fontId="4" fillId="0" borderId="1" xfId="6" applyNumberFormat="1" applyFont="1" applyBorder="1" applyAlignment="1" applyProtection="1">
      <alignment horizontal="center"/>
    </xf>
    <xf numFmtId="164" fontId="4" fillId="0" borderId="8" xfId="6" applyNumberFormat="1" applyFont="1" applyBorder="1" applyProtection="1"/>
    <xf numFmtId="7" fontId="20" fillId="0" borderId="3" xfId="1" applyNumberFormat="1" applyFont="1" applyBorder="1" applyAlignment="1" applyProtection="1">
      <alignment horizontal="right"/>
    </xf>
    <xf numFmtId="7" fontId="20" fillId="0" borderId="1" xfId="1" applyNumberFormat="1" applyFont="1" applyBorder="1" applyAlignment="1" applyProtection="1">
      <alignment horizontal="right"/>
    </xf>
    <xf numFmtId="7" fontId="20" fillId="0" borderId="8" xfId="1" applyNumberFormat="1" applyFont="1" applyBorder="1" applyAlignment="1" applyProtection="1">
      <alignment horizontal="right"/>
    </xf>
    <xf numFmtId="7" fontId="20" fillId="0" borderId="10" xfId="1" applyNumberFormat="1" applyFont="1" applyBorder="1" applyAlignment="1" applyProtection="1">
      <alignment horizontal="right"/>
    </xf>
    <xf numFmtId="7" fontId="20" fillId="0" borderId="32" xfId="1" applyNumberFormat="1" applyFont="1" applyBorder="1" applyAlignment="1" applyProtection="1">
      <alignment horizontal="right"/>
    </xf>
    <xf numFmtId="7" fontId="20" fillId="0" borderId="27" xfId="1" applyNumberFormat="1" applyFont="1" applyBorder="1" applyAlignment="1" applyProtection="1">
      <alignment horizontal="right"/>
    </xf>
    <xf numFmtId="164" fontId="4" fillId="0" borderId="3" xfId="6" applyNumberFormat="1" applyFont="1" applyBorder="1" applyProtection="1"/>
    <xf numFmtId="164" fontId="4" fillId="0" borderId="1" xfId="6" applyNumberFormat="1" applyFont="1" applyBorder="1" applyProtection="1"/>
    <xf numFmtId="164" fontId="4" fillId="0" borderId="17" xfId="6" applyNumberFormat="1" applyFont="1" applyBorder="1" applyProtection="1"/>
    <xf numFmtId="164" fontId="4" fillId="0" borderId="4" xfId="6" applyNumberFormat="1" applyFont="1" applyBorder="1" applyProtection="1"/>
    <xf numFmtId="164" fontId="4" fillId="0" borderId="5" xfId="6" applyFont="1" applyBorder="1" applyProtection="1"/>
    <xf numFmtId="164" fontId="4" fillId="0" borderId="5" xfId="6" applyNumberFormat="1" applyFont="1" applyBorder="1" applyProtection="1"/>
    <xf numFmtId="164" fontId="11" fillId="0" borderId="0" xfId="6" applyFont="1" applyBorder="1" applyProtection="1"/>
    <xf numFmtId="164" fontId="4" fillId="0" borderId="0" xfId="6" applyFont="1" applyBorder="1" applyProtection="1"/>
    <xf numFmtId="164" fontId="4" fillId="3" borderId="0" xfId="6" applyFont="1" applyFill="1" applyBorder="1" applyProtection="1"/>
    <xf numFmtId="164" fontId="10" fillId="0" borderId="0" xfId="6" applyFont="1" applyBorder="1" applyProtection="1"/>
    <xf numFmtId="164" fontId="17" fillId="0" borderId="0" xfId="6" applyFont="1" applyFill="1" applyBorder="1" applyProtection="1"/>
    <xf numFmtId="164" fontId="7" fillId="0" borderId="0" xfId="6" applyFont="1" applyBorder="1" applyProtection="1"/>
    <xf numFmtId="164" fontId="7" fillId="3" borderId="0" xfId="6" applyFont="1" applyFill="1" applyBorder="1" applyProtection="1"/>
    <xf numFmtId="7" fontId="20" fillId="0" borderId="23" xfId="1" applyNumberFormat="1" applyFont="1" applyBorder="1" applyAlignment="1" applyProtection="1">
      <alignment horizontal="right"/>
    </xf>
    <xf numFmtId="1" fontId="19" fillId="0" borderId="36" xfId="6" applyNumberFormat="1" applyFont="1" applyBorder="1" applyAlignment="1" applyProtection="1">
      <alignment horizontal="center"/>
    </xf>
    <xf numFmtId="164" fontId="4" fillId="3" borderId="42" xfId="6" applyFont="1" applyFill="1" applyBorder="1" applyProtection="1"/>
    <xf numFmtId="164" fontId="4" fillId="0" borderId="42" xfId="6" applyFont="1" applyBorder="1" applyProtection="1"/>
    <xf numFmtId="7" fontId="15" fillId="0" borderId="3" xfId="1" applyNumberFormat="1" applyFont="1" applyBorder="1" applyProtection="1"/>
    <xf numFmtId="7" fontId="15" fillId="0" borderId="9" xfId="1" applyNumberFormat="1" applyFont="1" applyBorder="1" applyProtection="1"/>
    <xf numFmtId="7" fontId="15" fillId="0" borderId="9" xfId="1" applyNumberFormat="1" applyFont="1" applyBorder="1" applyAlignment="1" applyProtection="1">
      <alignment horizontal="center"/>
    </xf>
    <xf numFmtId="7" fontId="15" fillId="0" borderId="1" xfId="1" applyNumberFormat="1" applyFont="1" applyBorder="1" applyAlignment="1" applyProtection="1"/>
    <xf numFmtId="7" fontId="15" fillId="0" borderId="8" xfId="1" applyNumberFormat="1" applyFont="1" applyBorder="1" applyProtection="1"/>
    <xf numFmtId="164" fontId="23" fillId="0" borderId="48" xfId="0" applyFont="1" applyBorder="1" applyProtection="1"/>
    <xf numFmtId="164" fontId="9" fillId="0" borderId="49" xfId="0" applyFont="1" applyBorder="1" applyProtection="1"/>
    <xf numFmtId="164" fontId="14" fillId="0" borderId="49" xfId="0" applyFont="1" applyBorder="1" applyProtection="1"/>
    <xf numFmtId="164" fontId="9" fillId="0" borderId="50" xfId="0" applyFont="1" applyBorder="1" applyProtection="1"/>
    <xf numFmtId="164" fontId="2" fillId="0" borderId="48" xfId="0" applyFont="1" applyBorder="1" applyProtection="1"/>
    <xf numFmtId="164" fontId="3" fillId="0" borderId="0" xfId="0" applyFont="1" applyBorder="1" applyProtection="1"/>
    <xf numFmtId="164" fontId="2" fillId="0" borderId="0" xfId="0" applyFont="1" applyBorder="1" applyProtection="1"/>
    <xf numFmtId="164" fontId="2" fillId="0" borderId="49" xfId="0" applyFont="1" applyBorder="1" applyProtection="1"/>
    <xf numFmtId="164" fontId="4" fillId="0" borderId="61" xfId="0" applyFont="1" applyBorder="1" applyProtection="1"/>
    <xf numFmtId="164" fontId="18" fillId="0" borderId="80" xfId="0" applyFont="1" applyBorder="1" applyAlignment="1" applyProtection="1">
      <alignment horizontal="center"/>
    </xf>
    <xf numFmtId="164" fontId="4" fillId="0" borderId="81" xfId="0" applyFont="1" applyBorder="1" applyAlignment="1" applyProtection="1">
      <alignment horizontal="center"/>
    </xf>
    <xf numFmtId="164" fontId="6" fillId="0" borderId="82" xfId="0" applyFont="1" applyBorder="1" applyProtection="1"/>
    <xf numFmtId="164" fontId="4" fillId="0" borderId="83" xfId="0" applyFont="1" applyBorder="1" applyProtection="1"/>
    <xf numFmtId="164" fontId="6" fillId="0" borderId="80" xfId="0" applyFont="1" applyBorder="1" applyProtection="1"/>
    <xf numFmtId="164" fontId="7" fillId="0" borderId="83" xfId="0" applyFont="1" applyBorder="1" applyAlignment="1" applyProtection="1">
      <alignment horizontal="center"/>
    </xf>
    <xf numFmtId="164" fontId="0" fillId="0" borderId="84" xfId="0" applyBorder="1" applyAlignment="1" applyProtection="1">
      <alignment horizontal="center"/>
    </xf>
    <xf numFmtId="164" fontId="8" fillId="2" borderId="85" xfId="0" applyFont="1" applyFill="1" applyBorder="1" applyAlignment="1" applyProtection="1">
      <alignment horizontal="center"/>
    </xf>
    <xf numFmtId="164" fontId="4" fillId="2" borderId="86" xfId="0" applyFont="1" applyFill="1" applyBorder="1" applyProtection="1"/>
    <xf numFmtId="164" fontId="9" fillId="0" borderId="83" xfId="0" applyFont="1" applyBorder="1" applyProtection="1"/>
    <xf numFmtId="164" fontId="4" fillId="0" borderId="80" xfId="0" applyNumberFormat="1" applyFont="1" applyBorder="1" applyProtection="1"/>
    <xf numFmtId="0" fontId="19" fillId="0" borderId="83" xfId="0" applyNumberFormat="1" applyFont="1" applyBorder="1" applyAlignment="1" applyProtection="1">
      <alignment horizontal="center"/>
    </xf>
    <xf numFmtId="7" fontId="20" fillId="0" borderId="80" xfId="1" applyNumberFormat="1" applyFont="1" applyBorder="1" applyProtection="1"/>
    <xf numFmtId="164" fontId="14" fillId="0" borderId="83" xfId="0" applyFont="1" applyBorder="1" applyAlignment="1" applyProtection="1">
      <alignment horizontal="center"/>
    </xf>
    <xf numFmtId="1" fontId="19" fillId="0" borderId="83" xfId="0" applyNumberFormat="1" applyFont="1" applyBorder="1" applyAlignment="1" applyProtection="1">
      <alignment horizontal="center"/>
    </xf>
    <xf numFmtId="164" fontId="9" fillId="0" borderId="83" xfId="0" applyFont="1" applyBorder="1" applyAlignment="1" applyProtection="1">
      <alignment horizontal="center"/>
    </xf>
    <xf numFmtId="164" fontId="4" fillId="0" borderId="87" xfId="0" applyNumberFormat="1" applyFont="1" applyBorder="1" applyProtection="1"/>
    <xf numFmtId="164" fontId="4" fillId="0" borderId="88" xfId="0" applyFont="1" applyBorder="1" applyAlignment="1" applyProtection="1">
      <alignment horizontal="center"/>
    </xf>
    <xf numFmtId="164" fontId="4" fillId="0" borderId="89" xfId="0" applyNumberFormat="1" applyFont="1" applyBorder="1" applyProtection="1"/>
    <xf numFmtId="164" fontId="7" fillId="0" borderId="79" xfId="0" applyFont="1" applyBorder="1" applyProtection="1"/>
    <xf numFmtId="164" fontId="8" fillId="0" borderId="48" xfId="0" applyFont="1" applyBorder="1" applyProtection="1"/>
    <xf numFmtId="164" fontId="7" fillId="0" borderId="49" xfId="0" applyFont="1" applyBorder="1" applyProtection="1"/>
    <xf numFmtId="164" fontId="4" fillId="0" borderId="49" xfId="0" applyFont="1" applyBorder="1" applyProtection="1"/>
    <xf numFmtId="164" fontId="16" fillId="3" borderId="49" xfId="0" applyFont="1" applyFill="1" applyBorder="1" applyProtection="1"/>
    <xf numFmtId="164" fontId="17" fillId="0" borderId="49" xfId="0" applyFont="1" applyFill="1" applyBorder="1" applyProtection="1"/>
    <xf numFmtId="164" fontId="18" fillId="3" borderId="49" xfId="0" applyFont="1" applyFill="1" applyBorder="1" applyProtection="1"/>
    <xf numFmtId="164" fontId="16" fillId="3" borderId="63" xfId="0" applyFont="1" applyFill="1" applyBorder="1" applyProtection="1"/>
    <xf numFmtId="164" fontId="4" fillId="0" borderId="63" xfId="0" applyFont="1" applyBorder="1" applyProtection="1"/>
    <xf numFmtId="164" fontId="13" fillId="0" borderId="65" xfId="0" applyFont="1" applyBorder="1" applyProtection="1"/>
    <xf numFmtId="164" fontId="13" fillId="0" borderId="66" xfId="0" applyFont="1" applyBorder="1" applyProtection="1"/>
    <xf numFmtId="164" fontId="9" fillId="0" borderId="50" xfId="0" applyFont="1" applyFill="1" applyBorder="1"/>
    <xf numFmtId="164" fontId="9" fillId="0" borderId="51" xfId="0" applyFont="1" applyBorder="1" applyProtection="1"/>
    <xf numFmtId="164" fontId="18" fillId="0" borderId="81" xfId="0" applyFont="1" applyBorder="1" applyAlignment="1" applyProtection="1">
      <alignment horizontal="center"/>
    </xf>
    <xf numFmtId="164" fontId="25" fillId="0" borderId="82" xfId="0" applyFont="1" applyBorder="1" applyAlignment="1" applyProtection="1">
      <alignment horizontal="center"/>
    </xf>
    <xf numFmtId="1" fontId="9" fillId="0" borderId="83" xfId="0" applyNumberFormat="1" applyFont="1" applyBorder="1" applyAlignment="1" applyProtection="1">
      <alignment horizontal="center"/>
    </xf>
    <xf numFmtId="164" fontId="4" fillId="0" borderId="80" xfId="0" applyNumberFormat="1" applyFont="1" applyBorder="1" applyAlignment="1" applyProtection="1">
      <alignment horizontal="center"/>
    </xf>
    <xf numFmtId="164" fontId="4" fillId="0" borderId="60" xfId="0" applyNumberFormat="1" applyFont="1" applyBorder="1" applyAlignment="1" applyProtection="1">
      <alignment horizontal="center"/>
    </xf>
    <xf numFmtId="1" fontId="19" fillId="4" borderId="83" xfId="0" applyNumberFormat="1" applyFont="1" applyFill="1" applyBorder="1" applyAlignment="1" applyProtection="1">
      <alignment horizontal="center"/>
    </xf>
    <xf numFmtId="166" fontId="15" fillId="4" borderId="80" xfId="1" applyNumberFormat="1" applyFont="1" applyFill="1" applyBorder="1" applyAlignment="1" applyProtection="1">
      <alignment horizontal="right"/>
    </xf>
    <xf numFmtId="164" fontId="9" fillId="4" borderId="83" xfId="0" applyFont="1" applyFill="1" applyBorder="1" applyAlignment="1" applyProtection="1">
      <alignment horizontal="center"/>
    </xf>
    <xf numFmtId="164" fontId="4" fillId="4" borderId="80" xfId="0" applyNumberFormat="1" applyFont="1" applyFill="1" applyBorder="1" applyAlignment="1" applyProtection="1">
      <alignment horizontal="center"/>
    </xf>
    <xf numFmtId="1" fontId="19" fillId="0" borderId="83" xfId="0" applyNumberFormat="1" applyFont="1" applyFill="1" applyBorder="1" applyAlignment="1" applyProtection="1">
      <alignment horizontal="center"/>
    </xf>
    <xf numFmtId="166" fontId="15" fillId="0" borderId="80" xfId="1" applyNumberFormat="1" applyFont="1" applyFill="1" applyBorder="1" applyAlignment="1" applyProtection="1">
      <alignment horizontal="right"/>
    </xf>
    <xf numFmtId="44" fontId="4" fillId="4" borderId="80" xfId="1" applyFont="1" applyFill="1" applyBorder="1" applyAlignment="1" applyProtection="1">
      <alignment horizontal="center"/>
    </xf>
    <xf numFmtId="0" fontId="19" fillId="4" borderId="83" xfId="0" applyNumberFormat="1" applyFont="1" applyFill="1" applyBorder="1" applyAlignment="1" applyProtection="1">
      <alignment horizontal="center"/>
    </xf>
    <xf numFmtId="166" fontId="15" fillId="0" borderId="80" xfId="1" applyNumberFormat="1" applyFont="1" applyBorder="1" applyAlignment="1" applyProtection="1">
      <alignment horizontal="center"/>
    </xf>
    <xf numFmtId="166" fontId="15" fillId="0" borderId="80" xfId="1" applyNumberFormat="1" applyFont="1" applyBorder="1" applyAlignment="1" applyProtection="1">
      <alignment horizontal="right"/>
    </xf>
    <xf numFmtId="44" fontId="4" fillId="0" borderId="80" xfId="1" applyFont="1" applyBorder="1" applyAlignment="1" applyProtection="1">
      <alignment horizontal="center"/>
    </xf>
    <xf numFmtId="164" fontId="4" fillId="0" borderId="92" xfId="0" applyNumberFormat="1" applyFont="1" applyBorder="1" applyAlignment="1" applyProtection="1">
      <alignment horizontal="center"/>
    </xf>
    <xf numFmtId="1" fontId="9" fillId="0" borderId="93" xfId="0" applyNumberFormat="1" applyFont="1" applyBorder="1" applyAlignment="1" applyProtection="1">
      <alignment horizontal="center"/>
    </xf>
    <xf numFmtId="1" fontId="4" fillId="0" borderId="87" xfId="0" applyNumberFormat="1" applyFont="1" applyBorder="1" applyAlignment="1" applyProtection="1">
      <alignment horizontal="center"/>
    </xf>
    <xf numFmtId="164" fontId="16" fillId="0" borderId="48" xfId="0" applyFont="1" applyBorder="1" applyProtection="1"/>
    <xf numFmtId="164" fontId="0" fillId="0" borderId="49" xfId="0" applyBorder="1"/>
    <xf numFmtId="164" fontId="14" fillId="0" borderId="50" xfId="0" applyFont="1" applyBorder="1" applyProtection="1"/>
    <xf numFmtId="164" fontId="14" fillId="0" borderId="82" xfId="0" applyFont="1" applyBorder="1" applyAlignment="1" applyProtection="1">
      <alignment horizontal="center"/>
    </xf>
    <xf numFmtId="1" fontId="14" fillId="0" borderId="83" xfId="0" applyNumberFormat="1" applyFont="1" applyBorder="1" applyAlignment="1" applyProtection="1">
      <alignment horizontal="center"/>
    </xf>
    <xf numFmtId="166" fontId="4" fillId="0" borderId="80" xfId="1" applyNumberFormat="1" applyFont="1" applyFill="1" applyBorder="1" applyAlignment="1" applyProtection="1">
      <alignment horizontal="center"/>
    </xf>
    <xf numFmtId="166" fontId="4" fillId="0" borderId="80" xfId="1" applyNumberFormat="1" applyFont="1" applyBorder="1" applyAlignment="1" applyProtection="1">
      <alignment horizontal="center"/>
    </xf>
    <xf numFmtId="0" fontId="14" fillId="0" borderId="83" xfId="0" applyNumberFormat="1" applyFont="1" applyBorder="1" applyAlignment="1" applyProtection="1">
      <alignment horizontal="center"/>
    </xf>
    <xf numFmtId="0" fontId="14" fillId="0" borderId="83" xfId="0" applyNumberFormat="1" applyFont="1" applyBorder="1" applyProtection="1"/>
    <xf numFmtId="164" fontId="2" fillId="0" borderId="48" xfId="6" applyFont="1" applyBorder="1" applyProtection="1"/>
    <xf numFmtId="164" fontId="44" fillId="0" borderId="49" xfId="6" applyFont="1" applyBorder="1" applyProtection="1"/>
    <xf numFmtId="164" fontId="43" fillId="0" borderId="48" xfId="6" applyFont="1" applyBorder="1" applyProtection="1"/>
    <xf numFmtId="164" fontId="2" fillId="0" borderId="49" xfId="6" applyFont="1" applyBorder="1" applyProtection="1"/>
    <xf numFmtId="164" fontId="3" fillId="0" borderId="49" xfId="6" applyFont="1" applyBorder="1" applyProtection="1"/>
    <xf numFmtId="164" fontId="3" fillId="0" borderId="0" xfId="6" applyFont="1" applyBorder="1" applyProtection="1"/>
    <xf numFmtId="164" fontId="4" fillId="0" borderId="61" xfId="6" applyFont="1" applyBorder="1" applyProtection="1"/>
    <xf numFmtId="164" fontId="7" fillId="0" borderId="80" xfId="6" applyFont="1" applyBorder="1" applyAlignment="1" applyProtection="1">
      <alignment horizontal="center"/>
    </xf>
    <xf numFmtId="164" fontId="4" fillId="0" borderId="81" xfId="6" applyFont="1" applyBorder="1" applyAlignment="1" applyProtection="1">
      <alignment horizontal="center"/>
    </xf>
    <xf numFmtId="164" fontId="6" fillId="0" borderId="82" xfId="6" applyFont="1" applyBorder="1" applyProtection="1"/>
    <xf numFmtId="164" fontId="4" fillId="0" borderId="83" xfId="6" applyFont="1" applyBorder="1" applyProtection="1"/>
    <xf numFmtId="164" fontId="6" fillId="0" borderId="80" xfId="6" applyFont="1" applyBorder="1" applyProtection="1"/>
    <xf numFmtId="164" fontId="7" fillId="0" borderId="83" xfId="6" applyFont="1" applyBorder="1" applyAlignment="1" applyProtection="1">
      <alignment horizontal="center"/>
    </xf>
    <xf numFmtId="164" fontId="30" fillId="0" borderId="84" xfId="6" applyBorder="1" applyAlignment="1" applyProtection="1">
      <alignment horizontal="center"/>
    </xf>
    <xf numFmtId="164" fontId="8" fillId="2" borderId="85" xfId="6" applyFont="1" applyFill="1" applyBorder="1" applyAlignment="1" applyProtection="1">
      <alignment horizontal="center"/>
    </xf>
    <xf numFmtId="164" fontId="4" fillId="2" borderId="86" xfId="6" applyFont="1" applyFill="1" applyBorder="1" applyProtection="1"/>
    <xf numFmtId="164" fontId="9" fillId="0" borderId="83" xfId="6" applyFont="1" applyBorder="1" applyProtection="1"/>
    <xf numFmtId="164" fontId="4" fillId="0" borderId="80" xfId="6" applyNumberFormat="1" applyFont="1" applyBorder="1" applyProtection="1"/>
    <xf numFmtId="7" fontId="15" fillId="0" borderId="80" xfId="1" applyNumberFormat="1" applyFont="1" applyBorder="1" applyProtection="1"/>
    <xf numFmtId="0" fontId="19" fillId="0" borderId="94" xfId="0" applyNumberFormat="1" applyFont="1" applyBorder="1" applyAlignment="1" applyProtection="1">
      <alignment horizontal="center"/>
    </xf>
    <xf numFmtId="1" fontId="19" fillId="0" borderId="90" xfId="6" applyNumberFormat="1" applyFont="1" applyBorder="1" applyAlignment="1" applyProtection="1">
      <alignment horizontal="center"/>
    </xf>
    <xf numFmtId="7" fontId="20" fillId="0" borderId="80" xfId="1" applyNumberFormat="1" applyFont="1" applyBorder="1" applyAlignment="1" applyProtection="1">
      <alignment horizontal="right"/>
    </xf>
    <xf numFmtId="0" fontId="19" fillId="0" borderId="95" xfId="6" applyNumberFormat="1" applyFont="1" applyBorder="1" applyAlignment="1" applyProtection="1">
      <alignment horizontal="center"/>
    </xf>
    <xf numFmtId="0" fontId="19" fillId="0" borderId="83" xfId="6" applyNumberFormat="1" applyFont="1" applyBorder="1" applyAlignment="1" applyProtection="1">
      <alignment horizontal="center"/>
    </xf>
    <xf numFmtId="7" fontId="20" fillId="0" borderId="91" xfId="1" applyNumberFormat="1" applyFont="1" applyBorder="1" applyAlignment="1" applyProtection="1">
      <alignment horizontal="right"/>
    </xf>
    <xf numFmtId="164" fontId="9" fillId="0" borderId="83" xfId="6" applyFont="1" applyBorder="1" applyAlignment="1" applyProtection="1">
      <alignment horizontal="center"/>
    </xf>
    <xf numFmtId="164" fontId="4" fillId="0" borderId="87" xfId="6" applyNumberFormat="1" applyFont="1" applyBorder="1" applyProtection="1"/>
    <xf numFmtId="164" fontId="4" fillId="0" borderId="88" xfId="6" applyFont="1" applyBorder="1" applyAlignment="1" applyProtection="1">
      <alignment horizontal="center"/>
    </xf>
    <xf numFmtId="164" fontId="4" fillId="0" borderId="89" xfId="6" applyNumberFormat="1" applyFont="1" applyBorder="1" applyProtection="1"/>
    <xf numFmtId="164" fontId="8" fillId="0" borderId="78" xfId="6" applyFont="1" applyBorder="1" applyProtection="1"/>
    <xf numFmtId="164" fontId="7" fillId="0" borderId="79" xfId="6" applyFont="1" applyBorder="1" applyProtection="1"/>
    <xf numFmtId="164" fontId="4" fillId="0" borderId="88" xfId="6" applyFont="1" applyBorder="1" applyProtection="1"/>
    <xf numFmtId="164" fontId="4" fillId="0" borderId="49" xfId="6" applyFont="1" applyBorder="1" applyProtection="1"/>
    <xf numFmtId="164" fontId="4" fillId="0" borderId="48" xfId="6" applyFont="1" applyBorder="1" applyProtection="1"/>
    <xf numFmtId="164" fontId="4" fillId="3" borderId="49" xfId="6" applyFont="1" applyFill="1" applyBorder="1" applyProtection="1"/>
    <xf numFmtId="164" fontId="30" fillId="0" borderId="48" xfId="6" applyBorder="1"/>
    <xf numFmtId="164" fontId="17" fillId="0" borderId="49" xfId="6" applyFont="1" applyFill="1" applyBorder="1" applyProtection="1"/>
    <xf numFmtId="164" fontId="7" fillId="0" borderId="48" xfId="6" applyFont="1" applyBorder="1" applyProtection="1"/>
    <xf numFmtId="164" fontId="7" fillId="3" borderId="49" xfId="6" applyFont="1" applyFill="1" applyBorder="1" applyProtection="1"/>
    <xf numFmtId="164" fontId="4" fillId="3" borderId="63" xfId="6" applyFont="1" applyFill="1" applyBorder="1" applyProtection="1"/>
    <xf numFmtId="164" fontId="4" fillId="0" borderId="63" xfId="6" applyFont="1" applyBorder="1" applyProtection="1"/>
    <xf numFmtId="164" fontId="30" fillId="0" borderId="64" xfId="6" applyBorder="1" applyProtection="1"/>
    <xf numFmtId="164" fontId="30" fillId="0" borderId="65" xfId="6" applyBorder="1" applyProtection="1"/>
    <xf numFmtId="1" fontId="12" fillId="0" borderId="65" xfId="6" applyNumberFormat="1" applyFont="1" applyBorder="1" applyAlignment="1" applyProtection="1">
      <alignment horizontal="center"/>
    </xf>
    <xf numFmtId="164" fontId="13" fillId="0" borderId="65" xfId="6" applyFont="1" applyBorder="1" applyProtection="1"/>
    <xf numFmtId="164" fontId="13" fillId="0" borderId="66" xfId="6" applyFont="1" applyBorder="1" applyProtection="1"/>
    <xf numFmtId="0" fontId="46" fillId="0" borderId="83" xfId="0" applyNumberFormat="1" applyFont="1" applyBorder="1" applyAlignment="1" applyProtection="1">
      <alignment horizontal="center"/>
    </xf>
    <xf numFmtId="164" fontId="3" fillId="0" borderId="7" xfId="0" applyFont="1" applyBorder="1" applyAlignment="1" applyProtection="1">
      <alignment horizontal="center"/>
    </xf>
    <xf numFmtId="165" fontId="14" fillId="0" borderId="7" xfId="0" applyNumberFormat="1" applyFont="1" applyBorder="1" applyAlignment="1" applyProtection="1">
      <alignment horizontal="center"/>
    </xf>
    <xf numFmtId="168" fontId="14" fillId="0" borderId="7" xfId="0" applyNumberFormat="1" applyFont="1" applyBorder="1" applyAlignment="1" applyProtection="1">
      <alignment horizontal="center"/>
    </xf>
    <xf numFmtId="168" fontId="14" fillId="0" borderId="3" xfId="0" applyNumberFormat="1" applyFont="1" applyBorder="1" applyAlignment="1" applyProtection="1">
      <alignment horizontal="center"/>
    </xf>
    <xf numFmtId="164" fontId="14" fillId="0" borderId="0" xfId="0" applyFont="1" applyFill="1" applyBorder="1" applyProtection="1"/>
    <xf numFmtId="164" fontId="9" fillId="0" borderId="0" xfId="0" applyFont="1" applyFill="1" applyBorder="1" applyProtection="1"/>
    <xf numFmtId="164" fontId="9" fillId="0" borderId="49" xfId="0" applyFont="1" applyFill="1" applyBorder="1" applyProtection="1"/>
    <xf numFmtId="164" fontId="24" fillId="0" borderId="0" xfId="0" applyFont="1" applyFill="1" applyBorder="1" applyProtection="1"/>
    <xf numFmtId="164" fontId="23" fillId="0" borderId="0" xfId="0" applyFont="1" applyFill="1" applyBorder="1" applyProtection="1"/>
    <xf numFmtId="164" fontId="23" fillId="0" borderId="49" xfId="0" applyFont="1" applyFill="1" applyBorder="1" applyProtection="1"/>
    <xf numFmtId="164" fontId="4" fillId="3" borderId="0" xfId="0" applyFont="1" applyFill="1" applyBorder="1" applyAlignment="1" applyProtection="1">
      <alignment vertical="center"/>
    </xf>
    <xf numFmtId="9" fontId="1" fillId="0" borderId="3" xfId="2" applyFont="1" applyBorder="1" applyAlignment="1">
      <alignment horizontal="center" vertical="center"/>
    </xf>
    <xf numFmtId="164" fontId="3" fillId="0" borderId="7" xfId="0" applyFont="1" applyBorder="1" applyAlignment="1" applyProtection="1">
      <alignment horizontal="center"/>
    </xf>
    <xf numFmtId="165" fontId="14" fillId="0" borderId="7" xfId="0" applyNumberFormat="1" applyFont="1" applyBorder="1" applyAlignment="1" applyProtection="1">
      <alignment horizontal="center"/>
    </xf>
    <xf numFmtId="166" fontId="32" fillId="0" borderId="71" xfId="4" applyNumberFormat="1" applyFont="1" applyBorder="1" applyAlignment="1" applyProtection="1">
      <alignment horizontal="left" vertical="center"/>
    </xf>
    <xf numFmtId="166" fontId="32" fillId="0" borderId="71" xfId="3" applyNumberFormat="1" applyFont="1" applyBorder="1" applyAlignment="1">
      <alignment horizontal="left" vertical="center"/>
    </xf>
    <xf numFmtId="166" fontId="1" fillId="0" borderId="68" xfId="3" applyNumberFormat="1" applyFont="1" applyBorder="1" applyAlignment="1" applyProtection="1">
      <alignment horizontal="left" vertical="center"/>
    </xf>
    <xf numFmtId="166" fontId="32" fillId="0" borderId="72" xfId="3" applyNumberFormat="1" applyFont="1" applyBorder="1" applyAlignment="1" applyProtection="1">
      <alignment horizontal="left" vertical="center"/>
    </xf>
    <xf numFmtId="164" fontId="27" fillId="0" borderId="45" xfId="0" applyFont="1" applyBorder="1" applyAlignment="1" applyProtection="1">
      <alignment horizontal="center"/>
    </xf>
    <xf numFmtId="164" fontId="27" fillId="0" borderId="46" xfId="0" applyFont="1" applyBorder="1" applyAlignment="1" applyProtection="1">
      <alignment horizontal="center"/>
    </xf>
    <xf numFmtId="164" fontId="27" fillId="0" borderId="47" xfId="0" applyFont="1" applyBorder="1" applyAlignment="1" applyProtection="1">
      <alignment horizontal="center"/>
    </xf>
    <xf numFmtId="164" fontId="14" fillId="0" borderId="59" xfId="0" applyFont="1" applyBorder="1" applyAlignment="1" applyProtection="1">
      <alignment horizontal="center"/>
    </xf>
    <xf numFmtId="164" fontId="14" fillId="0" borderId="6" xfId="0" applyFont="1" applyBorder="1" applyAlignment="1" applyProtection="1">
      <alignment horizontal="center"/>
    </xf>
    <xf numFmtId="164" fontId="14" fillId="0" borderId="33" xfId="0" applyFont="1" applyBorder="1" applyAlignment="1" applyProtection="1">
      <alignment horizontal="center"/>
    </xf>
    <xf numFmtId="7" fontId="20" fillId="0" borderId="97" xfId="1" applyNumberFormat="1" applyFont="1" applyBorder="1" applyAlignment="1" applyProtection="1">
      <alignment horizontal="left" vertical="top" wrapText="1"/>
    </xf>
    <xf numFmtId="7" fontId="20" fillId="0" borderId="18" xfId="1" applyNumberFormat="1" applyFont="1" applyBorder="1" applyAlignment="1" applyProtection="1">
      <alignment horizontal="left" vertical="top" wrapText="1"/>
    </xf>
    <xf numFmtId="7" fontId="20" fillId="0" borderId="20" xfId="1" applyNumberFormat="1" applyFont="1" applyBorder="1" applyAlignment="1" applyProtection="1">
      <alignment horizontal="left" vertical="top" wrapText="1"/>
    </xf>
    <xf numFmtId="7" fontId="20" fillId="0" borderId="98" xfId="1" applyNumberFormat="1" applyFont="1" applyBorder="1" applyAlignment="1" applyProtection="1">
      <alignment horizontal="left" vertical="top" wrapText="1"/>
    </xf>
    <xf numFmtId="7" fontId="20" fillId="0" borderId="7" xfId="1" applyNumberFormat="1" applyFont="1" applyBorder="1" applyAlignment="1" applyProtection="1">
      <alignment horizontal="left" vertical="top" wrapText="1"/>
    </xf>
    <xf numFmtId="7" fontId="20" fillId="0" borderId="19" xfId="1" applyNumberFormat="1" applyFont="1" applyBorder="1" applyAlignment="1" applyProtection="1">
      <alignment horizontal="left" vertical="top" wrapText="1"/>
    </xf>
    <xf numFmtId="164" fontId="28" fillId="0" borderId="45" xfId="0" applyFont="1" applyBorder="1" applyAlignment="1" applyProtection="1">
      <alignment horizontal="center"/>
    </xf>
    <xf numFmtId="164" fontId="28" fillId="0" borderId="46" xfId="0" applyFont="1" applyBorder="1" applyAlignment="1" applyProtection="1">
      <alignment horizontal="center"/>
    </xf>
    <xf numFmtId="164" fontId="28" fillId="0" borderId="47" xfId="0" applyFont="1" applyBorder="1" applyAlignment="1" applyProtection="1">
      <alignment horizontal="center"/>
    </xf>
    <xf numFmtId="165" fontId="14" fillId="0" borderId="0" xfId="0" applyNumberFormat="1" applyFont="1" applyBorder="1" applyAlignment="1" applyProtection="1">
      <alignment horizontal="center"/>
    </xf>
    <xf numFmtId="165" fontId="14" fillId="0" borderId="49" xfId="0" applyNumberFormat="1" applyFont="1" applyBorder="1" applyAlignment="1" applyProtection="1">
      <alignment horizontal="center"/>
    </xf>
    <xf numFmtId="164" fontId="14" fillId="4" borderId="18" xfId="0" applyFont="1" applyFill="1" applyBorder="1" applyAlignment="1" applyProtection="1">
      <alignment horizontal="center" vertical="center"/>
    </xf>
    <xf numFmtId="164" fontId="14" fillId="4" borderId="51" xfId="0" applyFont="1" applyFill="1" applyBorder="1" applyAlignment="1" applyProtection="1">
      <alignment horizontal="center" vertical="center"/>
    </xf>
    <xf numFmtId="164" fontId="3" fillId="0" borderId="7" xfId="0" applyFont="1" applyBorder="1" applyAlignment="1" applyProtection="1">
      <alignment horizontal="center"/>
    </xf>
    <xf numFmtId="164" fontId="42" fillId="0" borderId="45" xfId="6" applyFont="1" applyBorder="1" applyAlignment="1" applyProtection="1">
      <alignment horizontal="center"/>
    </xf>
    <xf numFmtId="164" fontId="42" fillId="0" borderId="46" xfId="6" applyFont="1" applyBorder="1" applyAlignment="1" applyProtection="1">
      <alignment horizontal="center"/>
    </xf>
    <xf numFmtId="164" fontId="42" fillId="0" borderId="47" xfId="6" applyFont="1" applyBorder="1" applyAlignment="1" applyProtection="1">
      <alignment horizontal="center"/>
    </xf>
    <xf numFmtId="164" fontId="3" fillId="0" borderId="6" xfId="6" applyFont="1" applyBorder="1" applyAlignment="1" applyProtection="1">
      <alignment horizontal="left"/>
    </xf>
    <xf numFmtId="7" fontId="45" fillId="0" borderId="96" xfId="1" applyNumberFormat="1" applyFont="1" applyBorder="1" applyAlignment="1" applyProtection="1">
      <alignment horizontal="center" vertical="center"/>
    </xf>
    <xf numFmtId="7" fontId="45" fillId="0" borderId="18" xfId="1" applyNumberFormat="1" applyFont="1" applyBorder="1" applyAlignment="1" applyProtection="1">
      <alignment horizontal="center" vertical="center"/>
    </xf>
    <xf numFmtId="7" fontId="45" fillId="0" borderId="20" xfId="1" applyNumberFormat="1" applyFont="1" applyBorder="1" applyAlignment="1" applyProtection="1">
      <alignment horizontal="center" vertical="center"/>
    </xf>
    <xf numFmtId="7" fontId="45" fillId="0" borderId="57" xfId="1" applyNumberFormat="1" applyFont="1" applyBorder="1" applyAlignment="1" applyProtection="1">
      <alignment horizontal="center" vertical="center"/>
    </xf>
    <xf numFmtId="7" fontId="45" fillId="0" borderId="7" xfId="1" applyNumberFormat="1" applyFont="1" applyBorder="1" applyAlignment="1" applyProtection="1">
      <alignment horizontal="center" vertical="center"/>
    </xf>
    <xf numFmtId="7" fontId="45" fillId="0" borderId="19" xfId="1" applyNumberFormat="1" applyFont="1" applyBorder="1" applyAlignment="1" applyProtection="1">
      <alignment horizontal="center" vertical="center"/>
    </xf>
    <xf numFmtId="0" fontId="47" fillId="0" borderId="8" xfId="3" applyFont="1" applyFill="1" applyBorder="1" applyAlignment="1">
      <alignment horizontal="left"/>
    </xf>
    <xf numFmtId="0" fontId="47" fillId="0" borderId="6" xfId="3" applyFont="1" applyFill="1" applyBorder="1" applyAlignment="1">
      <alignment horizontal="left"/>
    </xf>
    <xf numFmtId="0" fontId="47" fillId="0" borderId="23" xfId="3" applyFont="1" applyFill="1" applyBorder="1" applyAlignment="1">
      <alignment horizontal="left"/>
    </xf>
    <xf numFmtId="0" fontId="33" fillId="5" borderId="41" xfId="3" applyFont="1" applyFill="1" applyBorder="1" applyAlignment="1">
      <alignment horizontal="center"/>
    </xf>
    <xf numFmtId="0" fontId="33" fillId="5" borderId="39" xfId="3" applyFont="1" applyFill="1" applyBorder="1" applyAlignment="1">
      <alignment horizontal="center"/>
    </xf>
    <xf numFmtId="0" fontId="33" fillId="5" borderId="40" xfId="3" applyFont="1" applyFill="1" applyBorder="1" applyAlignment="1">
      <alignment horizontal="center"/>
    </xf>
    <xf numFmtId="0" fontId="1" fillId="0" borderId="8" xfId="3" applyFont="1" applyBorder="1" applyAlignment="1">
      <alignment horizontal="center"/>
    </xf>
    <xf numFmtId="0" fontId="1" fillId="0" borderId="6" xfId="3" applyFont="1" applyBorder="1" applyAlignment="1">
      <alignment horizontal="center"/>
    </xf>
    <xf numFmtId="0" fontId="1" fillId="0" borderId="23" xfId="3" applyFont="1" applyBorder="1" applyAlignment="1">
      <alignment horizontal="center"/>
    </xf>
    <xf numFmtId="0" fontId="34" fillId="0" borderId="27" xfId="3" applyFont="1" applyBorder="1" applyAlignment="1">
      <alignment horizontal="left"/>
    </xf>
    <xf numFmtId="0" fontId="34" fillId="0" borderId="7" xfId="3" applyFont="1" applyBorder="1" applyAlignment="1">
      <alignment horizontal="left"/>
    </xf>
    <xf numFmtId="0" fontId="34" fillId="0" borderId="28" xfId="3" applyFont="1" applyBorder="1" applyAlignment="1">
      <alignment horizontal="left"/>
    </xf>
    <xf numFmtId="0" fontId="1" fillId="0" borderId="8" xfId="3" applyFont="1" applyBorder="1" applyAlignment="1">
      <alignment horizontal="left"/>
    </xf>
    <xf numFmtId="0" fontId="1" fillId="0" borderId="6" xfId="3" applyFont="1" applyBorder="1" applyAlignment="1">
      <alignment horizontal="left"/>
    </xf>
    <xf numFmtId="0" fontId="1" fillId="0" borderId="23" xfId="3" applyFont="1" applyBorder="1" applyAlignment="1">
      <alignment horizontal="left"/>
    </xf>
    <xf numFmtId="0" fontId="1" fillId="4" borderId="8" xfId="3" applyFont="1" applyFill="1" applyBorder="1" applyAlignment="1">
      <alignment horizontal="left"/>
    </xf>
    <xf numFmtId="0" fontId="1" fillId="4" borderId="6" xfId="3" applyFont="1" applyFill="1" applyBorder="1" applyAlignment="1">
      <alignment horizontal="left"/>
    </xf>
    <xf numFmtId="0" fontId="1" fillId="4" borderId="23" xfId="3" applyFont="1" applyFill="1" applyBorder="1" applyAlignment="1">
      <alignment horizontal="left"/>
    </xf>
    <xf numFmtId="0" fontId="1" fillId="0" borderId="8" xfId="3" applyFont="1" applyBorder="1" applyAlignment="1">
      <alignment horizontal="left" wrapText="1"/>
    </xf>
    <xf numFmtId="0" fontId="1" fillId="0" borderId="6" xfId="3" applyFont="1" applyBorder="1" applyAlignment="1">
      <alignment horizontal="left" wrapText="1"/>
    </xf>
    <xf numFmtId="0" fontId="1" fillId="0" borderId="23" xfId="3" applyFont="1" applyBorder="1" applyAlignment="1">
      <alignment horizontal="left" wrapText="1"/>
    </xf>
    <xf numFmtId="164" fontId="3" fillId="0" borderId="37" xfId="0" applyFont="1" applyBorder="1" applyAlignment="1" applyProtection="1">
      <alignment horizontal="center"/>
    </xf>
    <xf numFmtId="0" fontId="34" fillId="0" borderId="8" xfId="3" applyFont="1" applyBorder="1" applyAlignment="1">
      <alignment horizontal="left"/>
    </xf>
    <xf numFmtId="0" fontId="34" fillId="0" borderId="6" xfId="3" applyFont="1" applyBorder="1" applyAlignment="1">
      <alignment horizontal="left"/>
    </xf>
    <xf numFmtId="0" fontId="34" fillId="0" borderId="23" xfId="3" applyFont="1" applyBorder="1" applyAlignment="1">
      <alignment horizontal="left"/>
    </xf>
    <xf numFmtId="0" fontId="1" fillId="0" borderId="26" xfId="3" applyFont="1" applyBorder="1" applyAlignment="1">
      <alignment horizontal="left"/>
    </xf>
    <xf numFmtId="0" fontId="1" fillId="0" borderId="29" xfId="3" applyFont="1" applyBorder="1" applyAlignment="1">
      <alignment horizontal="left"/>
    </xf>
    <xf numFmtId="0" fontId="1" fillId="0" borderId="31" xfId="3" applyFont="1" applyBorder="1" applyAlignment="1">
      <alignment horizontal="left"/>
    </xf>
    <xf numFmtId="0" fontId="34" fillId="0" borderId="59" xfId="3" applyFont="1" applyBorder="1" applyAlignment="1">
      <alignment horizontal="left" vertical="center"/>
    </xf>
    <xf numFmtId="0" fontId="34" fillId="0" borderId="6" xfId="3" applyFont="1" applyBorder="1" applyAlignment="1">
      <alignment horizontal="left" vertical="center"/>
    </xf>
    <xf numFmtId="0" fontId="34" fillId="0" borderId="23" xfId="3" applyFont="1" applyBorder="1" applyAlignment="1">
      <alignment horizontal="left" vertical="center"/>
    </xf>
    <xf numFmtId="0" fontId="34" fillId="0" borderId="68" xfId="3" applyFont="1" applyBorder="1" applyAlignment="1">
      <alignment horizontal="center"/>
    </xf>
    <xf numFmtId="0" fontId="34" fillId="0" borderId="69" xfId="3" applyFont="1" applyBorder="1" applyAlignment="1">
      <alignment horizontal="center"/>
    </xf>
    <xf numFmtId="0" fontId="34" fillId="0" borderId="70" xfId="3" applyFont="1" applyBorder="1" applyAlignment="1">
      <alignment horizontal="center"/>
    </xf>
    <xf numFmtId="0" fontId="1" fillId="0" borderId="8" xfId="3" applyFont="1" applyFill="1" applyBorder="1" applyAlignment="1">
      <alignment horizontal="left"/>
    </xf>
    <xf numFmtId="0" fontId="1" fillId="0" borderId="6" xfId="3" applyFont="1" applyFill="1" applyBorder="1" applyAlignment="1">
      <alignment horizontal="left"/>
    </xf>
    <xf numFmtId="0" fontId="1" fillId="0" borderId="23" xfId="3" applyFont="1" applyFill="1" applyBorder="1" applyAlignment="1">
      <alignment horizontal="left"/>
    </xf>
    <xf numFmtId="164" fontId="24" fillId="4" borderId="18" xfId="0" applyFont="1" applyFill="1" applyBorder="1" applyAlignment="1" applyProtection="1">
      <alignment horizontal="center" vertical="top"/>
    </xf>
    <xf numFmtId="164" fontId="24" fillId="4" borderId="51" xfId="0" applyFont="1" applyFill="1" applyBorder="1" applyAlignment="1" applyProtection="1">
      <alignment horizontal="center" vertical="top"/>
    </xf>
    <xf numFmtId="165" fontId="14" fillId="0" borderId="7" xfId="0" applyNumberFormat="1" applyFont="1" applyBorder="1" applyAlignment="1" applyProtection="1">
      <alignment horizontal="center"/>
    </xf>
    <xf numFmtId="165" fontId="14" fillId="0" borderId="50" xfId="0" applyNumberFormat="1" applyFont="1" applyBorder="1" applyAlignment="1" applyProtection="1">
      <alignment horizontal="center"/>
    </xf>
    <xf numFmtId="168" fontId="14" fillId="0" borderId="1" xfId="0" applyNumberFormat="1" applyFont="1" applyBorder="1" applyAlignment="1" applyProtection="1">
      <alignment horizontal="center"/>
    </xf>
    <xf numFmtId="9" fontId="6" fillId="0" borderId="8" xfId="2" applyFont="1" applyBorder="1" applyProtection="1"/>
    <xf numFmtId="164" fontId="4" fillId="0" borderId="24" xfId="0" applyNumberFormat="1" applyFont="1" applyBorder="1" applyProtection="1"/>
    <xf numFmtId="164" fontId="4" fillId="0" borderId="92" xfId="0" applyNumberFormat="1" applyFont="1" applyBorder="1" applyProtection="1"/>
    <xf numFmtId="1" fontId="14" fillId="0" borderId="83" xfId="0" applyNumberFormat="1" applyFont="1" applyBorder="1" applyAlignment="1" applyProtection="1">
      <alignment horizontal="left"/>
    </xf>
    <xf numFmtId="164" fontId="8" fillId="2" borderId="2" xfId="0" applyFont="1" applyFill="1" applyBorder="1" applyProtection="1"/>
  </cellXfs>
  <cellStyles count="7">
    <cellStyle name="Currency" xfId="1" builtinId="4"/>
    <cellStyle name="Currency 2" xfId="4" xr:uid="{00000000-0005-0000-0000-000001000000}"/>
    <cellStyle name="Normal" xfId="0" builtinId="0"/>
    <cellStyle name="Normal 2" xfId="3" xr:uid="{00000000-0005-0000-0000-000003000000}"/>
    <cellStyle name="Normal 3" xfId="6" xr:uid="{947314D8-E0A2-4F55-B2BD-5249967C08D1}"/>
    <cellStyle name="Percent" xfId="2" builtinId="5"/>
    <cellStyle name="Percent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J71"/>
  <sheetViews>
    <sheetView defaultGridColor="0" view="pageBreakPreview" colorId="22" zoomScaleNormal="100" zoomScaleSheetLayoutView="100" workbookViewId="0">
      <selection activeCell="A31" sqref="A31"/>
    </sheetView>
  </sheetViews>
  <sheetFormatPr defaultColWidth="11.44140625" defaultRowHeight="15"/>
  <cols>
    <col min="1" max="1" width="14.109375" customWidth="1"/>
    <col min="2" max="7" width="13.77734375" customWidth="1"/>
  </cols>
  <sheetData>
    <row r="1" spans="1:7" ht="30" customHeight="1">
      <c r="A1" s="461" t="s">
        <v>50</v>
      </c>
      <c r="B1" s="462"/>
      <c r="C1" s="462"/>
      <c r="D1" s="462"/>
      <c r="E1" s="462"/>
      <c r="F1" s="462"/>
      <c r="G1" s="463"/>
    </row>
    <row r="2" spans="1:7" ht="15.75" customHeight="1">
      <c r="A2" s="327" t="s">
        <v>34</v>
      </c>
      <c r="B2" s="195" t="s">
        <v>108</v>
      </c>
      <c r="C2" s="196"/>
      <c r="D2" s="196"/>
      <c r="E2" s="45" t="s">
        <v>25</v>
      </c>
      <c r="F2" s="192">
        <v>43922</v>
      </c>
      <c r="G2" s="328"/>
    </row>
    <row r="3" spans="1:7">
      <c r="A3" s="211"/>
      <c r="B3" s="193"/>
      <c r="C3" s="172"/>
      <c r="D3" s="194"/>
      <c r="E3" s="51" t="s">
        <v>0</v>
      </c>
      <c r="F3" s="51" t="s">
        <v>0</v>
      </c>
      <c r="G3" s="328"/>
    </row>
    <row r="4" spans="1:7" ht="15.75">
      <c r="A4" s="327" t="s">
        <v>1</v>
      </c>
      <c r="B4" s="46" t="s">
        <v>94</v>
      </c>
      <c r="C4" s="47"/>
      <c r="D4" s="51"/>
      <c r="E4" s="51" t="s">
        <v>2</v>
      </c>
      <c r="F4" s="48" t="s">
        <v>109</v>
      </c>
      <c r="G4" s="328"/>
    </row>
    <row r="5" spans="1:7" ht="12" customHeight="1">
      <c r="A5" s="327"/>
      <c r="B5" s="51" t="s">
        <v>0</v>
      </c>
      <c r="C5" s="51"/>
      <c r="D5" s="51"/>
      <c r="E5" s="51"/>
      <c r="F5" s="49"/>
      <c r="G5" s="329"/>
    </row>
    <row r="6" spans="1:7" ht="15.75">
      <c r="A6" s="327" t="s">
        <v>35</v>
      </c>
      <c r="B6" s="46"/>
      <c r="C6" s="48"/>
      <c r="D6" s="47"/>
      <c r="E6" s="51"/>
      <c r="F6" s="51"/>
      <c r="G6" s="328"/>
    </row>
    <row r="7" spans="1:7" ht="12" customHeight="1">
      <c r="A7" s="214"/>
      <c r="B7" s="51" t="s">
        <v>0</v>
      </c>
      <c r="C7" s="51"/>
      <c r="D7" s="51"/>
      <c r="E7" s="57" t="s">
        <v>3</v>
      </c>
      <c r="F7" s="57"/>
      <c r="G7" s="328"/>
    </row>
    <row r="8" spans="1:7" ht="15.75">
      <c r="A8" s="214" t="s">
        <v>4</v>
      </c>
      <c r="B8" s="50" t="s">
        <v>24</v>
      </c>
      <c r="C8" s="51"/>
      <c r="D8" s="51"/>
      <c r="E8" s="46" t="s">
        <v>140</v>
      </c>
      <c r="F8" s="47"/>
      <c r="G8" s="330"/>
    </row>
    <row r="9" spans="1:7" ht="12" customHeight="1">
      <c r="A9" s="331"/>
      <c r="B9" s="332"/>
      <c r="C9" s="183"/>
      <c r="D9" s="183"/>
      <c r="E9" s="333"/>
      <c r="F9" s="333"/>
      <c r="G9" s="334"/>
    </row>
    <row r="10" spans="1:7" ht="14.1" customHeight="1" thickBot="1">
      <c r="A10" s="335"/>
      <c r="B10" s="6" t="s">
        <v>0</v>
      </c>
      <c r="C10" s="7" t="s">
        <v>0</v>
      </c>
      <c r="D10" s="7" t="s">
        <v>0</v>
      </c>
      <c r="E10" s="34" t="s">
        <v>5</v>
      </c>
      <c r="F10" s="41" t="s">
        <v>36</v>
      </c>
      <c r="G10" s="336" t="s">
        <v>6</v>
      </c>
    </row>
    <row r="11" spans="1:7" ht="15" customHeight="1" thickTop="1">
      <c r="A11" s="337" t="s">
        <v>7</v>
      </c>
      <c r="B11" s="26" t="s">
        <v>8</v>
      </c>
      <c r="C11" s="27" t="s">
        <v>8</v>
      </c>
      <c r="D11" s="27" t="s">
        <v>26</v>
      </c>
      <c r="E11" s="35"/>
      <c r="F11" s="42"/>
      <c r="G11" s="338"/>
    </row>
    <row r="12" spans="1:7" ht="15" customHeight="1">
      <c r="A12" s="339" t="s">
        <v>0</v>
      </c>
      <c r="B12" s="9" t="s">
        <v>9</v>
      </c>
      <c r="C12" s="10" t="s">
        <v>10</v>
      </c>
      <c r="D12" s="10" t="s">
        <v>10</v>
      </c>
      <c r="E12" s="36"/>
      <c r="F12" s="43"/>
      <c r="G12" s="340"/>
    </row>
    <row r="13" spans="1:7" ht="14.25" customHeight="1">
      <c r="A13" s="341" t="s">
        <v>11</v>
      </c>
      <c r="B13" s="9" t="s">
        <v>12</v>
      </c>
      <c r="C13" s="10" t="s">
        <v>13</v>
      </c>
      <c r="D13" s="11">
        <v>531</v>
      </c>
      <c r="E13" s="36"/>
      <c r="F13" s="43"/>
      <c r="G13" s="340"/>
    </row>
    <row r="14" spans="1:7" ht="15" customHeight="1" thickBot="1">
      <c r="A14" s="342" t="s">
        <v>0</v>
      </c>
      <c r="B14" s="8" t="s">
        <v>14</v>
      </c>
      <c r="C14" s="8" t="s">
        <v>14</v>
      </c>
      <c r="D14" s="8" t="s">
        <v>14</v>
      </c>
      <c r="E14" s="36"/>
      <c r="F14" s="43"/>
      <c r="G14" s="340"/>
    </row>
    <row r="15" spans="1:7" ht="12.75" customHeight="1" thickTop="1">
      <c r="A15" s="343" t="s">
        <v>15</v>
      </c>
      <c r="B15" s="1"/>
      <c r="C15" s="1"/>
      <c r="D15" s="1"/>
      <c r="E15" s="37"/>
      <c r="F15" s="33"/>
      <c r="G15" s="344"/>
    </row>
    <row r="16" spans="1:7" ht="15" customHeight="1">
      <c r="A16" s="464" t="s">
        <v>135</v>
      </c>
      <c r="B16" s="465"/>
      <c r="C16" s="465"/>
      <c r="D16" s="466"/>
      <c r="E16" s="38" t="s">
        <v>0</v>
      </c>
      <c r="F16" s="13" t="s">
        <v>0</v>
      </c>
      <c r="G16" s="346" t="s">
        <v>0</v>
      </c>
    </row>
    <row r="17" spans="1:7" ht="15" customHeight="1">
      <c r="A17" s="345"/>
      <c r="B17" s="12"/>
      <c r="C17" s="12"/>
      <c r="D17" s="12"/>
      <c r="E17" s="38"/>
      <c r="F17" s="13"/>
      <c r="G17" s="346"/>
    </row>
    <row r="18" spans="1:7" ht="15" customHeight="1">
      <c r="A18" s="347" t="s">
        <v>155</v>
      </c>
      <c r="B18" s="21"/>
      <c r="C18" s="22"/>
      <c r="D18" s="23"/>
      <c r="E18" s="44">
        <f>B18+C18+D18</f>
        <v>0</v>
      </c>
      <c r="F18" s="24">
        <f>0.13*(E18)</f>
        <v>0</v>
      </c>
      <c r="G18" s="348">
        <f>E18+F18</f>
        <v>0</v>
      </c>
    </row>
    <row r="19" spans="1:7" ht="15" customHeight="1">
      <c r="A19" s="347"/>
      <c r="B19" s="21"/>
      <c r="C19" s="22"/>
      <c r="D19" s="23"/>
      <c r="E19" s="44"/>
      <c r="F19" s="24"/>
      <c r="G19" s="348"/>
    </row>
    <row r="20" spans="1:7" ht="15" customHeight="1">
      <c r="A20" s="347" t="s">
        <v>156</v>
      </c>
      <c r="B20" s="21"/>
      <c r="C20" s="22"/>
      <c r="D20" s="23"/>
      <c r="E20" s="44">
        <f>B20+C20+D20</f>
        <v>0</v>
      </c>
      <c r="F20" s="24">
        <f>0.13*(E20)</f>
        <v>0</v>
      </c>
      <c r="G20" s="348">
        <f>E20+F20</f>
        <v>0</v>
      </c>
    </row>
    <row r="21" spans="1:7" ht="15" customHeight="1">
      <c r="A21" s="347"/>
      <c r="B21" s="21"/>
      <c r="C21" s="22"/>
      <c r="D21" s="23"/>
      <c r="E21" s="44"/>
      <c r="F21" s="24"/>
      <c r="G21" s="348"/>
    </row>
    <row r="22" spans="1:7" ht="15" customHeight="1">
      <c r="A22" s="347" t="s">
        <v>157</v>
      </c>
      <c r="B22" s="21"/>
      <c r="C22" s="22"/>
      <c r="D22" s="23"/>
      <c r="E22" s="44">
        <f>B22+C22+D22</f>
        <v>0</v>
      </c>
      <c r="F22" s="24">
        <f t="shared" ref="F22" si="0">0.13*(E22)</f>
        <v>0</v>
      </c>
      <c r="G22" s="348">
        <f t="shared" ref="G22" si="1">E22+F22</f>
        <v>0</v>
      </c>
    </row>
    <row r="23" spans="1:7" ht="15" customHeight="1">
      <c r="A23" s="347"/>
      <c r="B23" s="21"/>
      <c r="C23" s="22"/>
      <c r="D23" s="23"/>
      <c r="E23" s="44"/>
      <c r="F23" s="24"/>
      <c r="G23" s="348"/>
    </row>
    <row r="24" spans="1:7" ht="15" customHeight="1">
      <c r="A24" s="347" t="s">
        <v>159</v>
      </c>
      <c r="B24" s="21"/>
      <c r="C24" s="22"/>
      <c r="D24" s="23"/>
      <c r="E24" s="44">
        <f>B24+C24+D24</f>
        <v>0</v>
      </c>
      <c r="F24" s="24">
        <f t="shared" ref="F24" si="2">0.13*(E24)</f>
        <v>0</v>
      </c>
      <c r="G24" s="348">
        <f t="shared" ref="G24" si="3">E24+F24</f>
        <v>0</v>
      </c>
    </row>
    <row r="25" spans="1:7" ht="15" customHeight="1">
      <c r="A25" s="347"/>
      <c r="B25" s="21"/>
      <c r="C25" s="22"/>
      <c r="D25" s="23"/>
      <c r="E25" s="44"/>
      <c r="F25" s="24"/>
      <c r="G25" s="348"/>
    </row>
    <row r="26" spans="1:7" ht="15" customHeight="1">
      <c r="A26" s="347" t="s">
        <v>158</v>
      </c>
      <c r="B26" s="21"/>
      <c r="C26" s="22"/>
      <c r="D26" s="23"/>
      <c r="E26" s="44">
        <f>B26+C26+D26</f>
        <v>0</v>
      </c>
      <c r="F26" s="24">
        <f>0.13*(E26)</f>
        <v>0</v>
      </c>
      <c r="G26" s="348">
        <f>E26+F26</f>
        <v>0</v>
      </c>
    </row>
    <row r="27" spans="1:7" ht="15" customHeight="1">
      <c r="A27" s="347"/>
      <c r="B27" s="21"/>
      <c r="C27" s="22"/>
      <c r="D27" s="23"/>
      <c r="E27" s="44"/>
      <c r="F27" s="24"/>
      <c r="G27" s="348"/>
    </row>
    <row r="28" spans="1:7" ht="15" customHeight="1">
      <c r="A28" s="347" t="s">
        <v>160</v>
      </c>
      <c r="B28" s="21"/>
      <c r="C28" s="22"/>
      <c r="D28" s="23"/>
      <c r="E28" s="44">
        <f>B28+C28+D28</f>
        <v>0</v>
      </c>
      <c r="F28" s="24">
        <f t="shared" ref="F28" si="4">0.13*(E28)</f>
        <v>0</v>
      </c>
      <c r="G28" s="348">
        <f t="shared" ref="G28" si="5">E28+F28</f>
        <v>0</v>
      </c>
    </row>
    <row r="29" spans="1:7" ht="15" customHeight="1">
      <c r="A29" s="347"/>
      <c r="B29" s="21"/>
      <c r="C29" s="22"/>
      <c r="D29" s="23"/>
      <c r="E29" s="44"/>
      <c r="F29" s="24"/>
      <c r="G29" s="348"/>
    </row>
    <row r="30" spans="1:7" ht="15" customHeight="1">
      <c r="A30" s="347" t="s">
        <v>161</v>
      </c>
      <c r="B30" s="21"/>
      <c r="C30" s="22"/>
      <c r="D30" s="23"/>
      <c r="E30" s="44">
        <f>B30+C30+D30</f>
        <v>0</v>
      </c>
      <c r="F30" s="24">
        <f>0.13*(E30)</f>
        <v>0</v>
      </c>
      <c r="G30" s="348">
        <f>E30+F30</f>
        <v>0</v>
      </c>
    </row>
    <row r="31" spans="1:7" ht="15" customHeight="1">
      <c r="A31" s="349"/>
      <c r="B31" s="24"/>
      <c r="C31" s="21"/>
      <c r="D31" s="21"/>
      <c r="E31" s="44"/>
      <c r="F31" s="24"/>
      <c r="G31" s="348"/>
    </row>
    <row r="32" spans="1:7" ht="15" customHeight="1">
      <c r="A32" s="347" t="s">
        <v>138</v>
      </c>
      <c r="B32" s="467" t="s">
        <v>139</v>
      </c>
      <c r="C32" s="468"/>
      <c r="D32" s="469"/>
      <c r="E32" s="44"/>
      <c r="F32" s="24">
        <f>0.13*(E32)</f>
        <v>0</v>
      </c>
      <c r="G32" s="348">
        <f>E32+F32</f>
        <v>0</v>
      </c>
    </row>
    <row r="33" spans="1:7" ht="15" customHeight="1">
      <c r="A33" s="349"/>
      <c r="B33" s="470"/>
      <c r="C33" s="471"/>
      <c r="D33" s="472"/>
      <c r="E33" s="44"/>
      <c r="F33" s="24"/>
      <c r="G33" s="348"/>
    </row>
    <row r="34" spans="1:7" ht="15" customHeight="1">
      <c r="A34" s="349"/>
      <c r="B34" s="24"/>
      <c r="C34" s="25"/>
      <c r="D34" s="25"/>
      <c r="E34" s="44"/>
      <c r="F34" s="24"/>
      <c r="G34" s="348"/>
    </row>
    <row r="35" spans="1:7" ht="15" customHeight="1">
      <c r="A35" s="349"/>
      <c r="B35" s="24"/>
      <c r="C35" s="25"/>
      <c r="D35" s="25"/>
      <c r="E35" s="44"/>
      <c r="F35" s="24"/>
      <c r="G35" s="348"/>
    </row>
    <row r="36" spans="1:7" ht="15" customHeight="1">
      <c r="A36" s="349"/>
      <c r="B36" s="24"/>
      <c r="C36" s="25"/>
      <c r="D36" s="25"/>
      <c r="E36" s="44"/>
      <c r="F36" s="24"/>
      <c r="G36" s="348"/>
    </row>
    <row r="37" spans="1:7" ht="15" customHeight="1">
      <c r="A37" s="349"/>
      <c r="B37" s="24"/>
      <c r="C37" s="25"/>
      <c r="D37" s="25"/>
      <c r="E37" s="44"/>
      <c r="F37" s="24"/>
      <c r="G37" s="348"/>
    </row>
    <row r="38" spans="1:7" ht="15" customHeight="1">
      <c r="A38" s="349"/>
      <c r="B38" s="24"/>
      <c r="C38" s="25"/>
      <c r="D38" s="25"/>
      <c r="E38" s="44"/>
      <c r="F38" s="24"/>
      <c r="G38" s="348"/>
    </row>
    <row r="39" spans="1:7" ht="15" customHeight="1">
      <c r="A39" s="349"/>
      <c r="B39" s="24"/>
      <c r="C39" s="25"/>
      <c r="D39" s="25"/>
      <c r="E39" s="44"/>
      <c r="F39" s="24"/>
      <c r="G39" s="348"/>
    </row>
    <row r="40" spans="1:7" ht="15" customHeight="1">
      <c r="A40" s="349"/>
      <c r="B40" s="24"/>
      <c r="C40" s="25"/>
      <c r="D40" s="25"/>
      <c r="E40" s="44"/>
      <c r="F40" s="24"/>
      <c r="G40" s="348"/>
    </row>
    <row r="41" spans="1:7" ht="15" customHeight="1">
      <c r="A41" s="349"/>
      <c r="B41" s="21"/>
      <c r="C41" s="25"/>
      <c r="D41" s="25"/>
      <c r="E41" s="44"/>
      <c r="F41" s="24"/>
      <c r="G41" s="348"/>
    </row>
    <row r="42" spans="1:7" ht="15" customHeight="1">
      <c r="A42" s="350"/>
      <c r="B42" s="21"/>
      <c r="C42" s="21"/>
      <c r="D42" s="21"/>
      <c r="E42" s="44"/>
      <c r="F42" s="24"/>
      <c r="G42" s="348"/>
    </row>
    <row r="43" spans="1:7" ht="15" customHeight="1">
      <c r="A43" s="351"/>
      <c r="B43" s="2"/>
      <c r="C43" s="2"/>
      <c r="D43" s="2"/>
      <c r="E43" s="39"/>
      <c r="F43" s="13"/>
      <c r="G43" s="346"/>
    </row>
    <row r="44" spans="1:7" ht="15" customHeight="1">
      <c r="A44" s="351"/>
      <c r="B44" s="2"/>
      <c r="C44" s="2"/>
      <c r="D44" s="2"/>
      <c r="E44" s="39"/>
      <c r="F44" s="13"/>
      <c r="G44" s="346"/>
    </row>
    <row r="45" spans="1:7" ht="15" customHeight="1">
      <c r="A45" s="351"/>
      <c r="B45" s="2"/>
      <c r="C45" s="2"/>
      <c r="D45" s="2"/>
      <c r="E45" s="39"/>
      <c r="F45" s="13"/>
      <c r="G45" s="346"/>
    </row>
    <row r="46" spans="1:7" ht="15" customHeight="1">
      <c r="A46" s="351"/>
      <c r="B46" s="2"/>
      <c r="C46" s="2"/>
      <c r="D46" s="2"/>
      <c r="E46" s="39"/>
      <c r="F46" s="13"/>
      <c r="G46" s="346"/>
    </row>
    <row r="47" spans="1:7" ht="15" customHeight="1">
      <c r="A47" s="351"/>
      <c r="B47" s="2"/>
      <c r="C47" s="2"/>
      <c r="D47" s="2"/>
      <c r="E47" s="39"/>
      <c r="F47" s="13"/>
      <c r="G47" s="346"/>
    </row>
    <row r="48" spans="1:7" ht="15" customHeight="1">
      <c r="A48" s="351"/>
      <c r="B48" s="2"/>
      <c r="C48" s="2"/>
      <c r="D48" s="2"/>
      <c r="E48" s="39"/>
      <c r="F48" s="13"/>
      <c r="G48" s="346"/>
    </row>
    <row r="49" spans="1:10" ht="15" customHeight="1">
      <c r="A49" s="351"/>
      <c r="B49" s="2"/>
      <c r="C49" s="2"/>
      <c r="D49" s="2"/>
      <c r="E49" s="39"/>
      <c r="F49" s="13"/>
      <c r="G49" s="346"/>
    </row>
    <row r="50" spans="1:10" ht="15" customHeight="1">
      <c r="A50" s="351"/>
      <c r="B50" s="2"/>
      <c r="C50" s="2"/>
      <c r="D50" s="2"/>
      <c r="E50" s="39"/>
      <c r="F50" s="13"/>
      <c r="G50" s="346"/>
    </row>
    <row r="51" spans="1:10" ht="15" customHeight="1">
      <c r="A51" s="351"/>
      <c r="B51" s="2"/>
      <c r="C51" s="2"/>
      <c r="D51" s="2"/>
      <c r="E51" s="39"/>
      <c r="F51" s="13"/>
      <c r="G51" s="346"/>
    </row>
    <row r="52" spans="1:10" ht="15" customHeight="1">
      <c r="A52" s="345"/>
      <c r="B52" s="2"/>
      <c r="C52" s="2"/>
      <c r="D52" s="2"/>
      <c r="E52" s="39"/>
      <c r="F52" s="13"/>
      <c r="G52" s="346"/>
    </row>
    <row r="53" spans="1:10" ht="15" customHeight="1" thickBot="1">
      <c r="A53" s="345"/>
      <c r="B53" s="2"/>
      <c r="C53" s="2"/>
      <c r="D53" s="2"/>
      <c r="E53" s="40"/>
      <c r="F53" s="13"/>
      <c r="G53" s="352"/>
    </row>
    <row r="54" spans="1:10" ht="10.9" customHeight="1" thickTop="1">
      <c r="A54" s="353" t="s">
        <v>16</v>
      </c>
      <c r="B54" s="3" t="s">
        <v>0</v>
      </c>
      <c r="C54" s="3"/>
      <c r="D54" s="3"/>
      <c r="E54" s="3" t="s">
        <v>0</v>
      </c>
      <c r="F54" s="3" t="s">
        <v>0</v>
      </c>
      <c r="G54" s="354" t="s">
        <v>0</v>
      </c>
    </row>
    <row r="55" spans="1:10" ht="14.1" customHeight="1" thickBot="1">
      <c r="A55" s="258" t="s">
        <v>17</v>
      </c>
      <c r="B55" s="4" t="s">
        <v>141</v>
      </c>
      <c r="C55" s="4"/>
      <c r="D55" s="4"/>
      <c r="E55" s="4"/>
      <c r="F55" s="5"/>
      <c r="G55" s="355"/>
    </row>
    <row r="56" spans="1:10" ht="14.1" customHeight="1" thickTop="1">
      <c r="A56" s="356"/>
      <c r="B56" s="18"/>
      <c r="C56" s="18"/>
      <c r="D56" s="18"/>
      <c r="E56" s="18"/>
      <c r="F56" s="162"/>
      <c r="G56" s="357"/>
    </row>
    <row r="57" spans="1:10" ht="14.1" customHeight="1">
      <c r="A57" s="356"/>
      <c r="B57" s="18"/>
      <c r="C57" s="18"/>
      <c r="D57" s="18"/>
      <c r="E57" s="18"/>
      <c r="F57" s="162"/>
      <c r="G57" s="357"/>
    </row>
    <row r="58" spans="1:10" ht="10.9" customHeight="1">
      <c r="A58" s="236"/>
      <c r="B58" s="18"/>
      <c r="C58" s="18"/>
      <c r="D58" s="18"/>
      <c r="E58" s="18"/>
      <c r="F58" s="18"/>
      <c r="G58" s="358"/>
    </row>
    <row r="59" spans="1:10" ht="14.25" customHeight="1">
      <c r="A59" s="236"/>
      <c r="B59" s="28" t="s">
        <v>27</v>
      </c>
      <c r="C59" s="18"/>
      <c r="D59" s="18"/>
      <c r="E59" s="14"/>
      <c r="F59" s="14"/>
      <c r="G59" s="359"/>
      <c r="H59" s="14"/>
      <c r="I59" s="14"/>
      <c r="J59" s="78"/>
    </row>
    <row r="60" spans="1:10" ht="14.25" customHeight="1">
      <c r="A60" s="261"/>
      <c r="B60" s="18"/>
      <c r="C60" s="18"/>
      <c r="D60" s="18"/>
      <c r="E60" s="14"/>
      <c r="F60" s="14"/>
      <c r="G60" s="359"/>
      <c r="H60" s="14"/>
      <c r="I60" s="14"/>
      <c r="J60" s="78"/>
    </row>
    <row r="61" spans="1:10" ht="13.5" customHeight="1">
      <c r="A61" s="236" t="s">
        <v>28</v>
      </c>
      <c r="B61" s="18"/>
      <c r="C61" s="18"/>
      <c r="D61" s="17"/>
      <c r="E61" s="15"/>
      <c r="F61" s="15"/>
      <c r="G61" s="360"/>
      <c r="H61" s="15"/>
      <c r="I61" s="15"/>
      <c r="J61" s="78"/>
    </row>
    <row r="62" spans="1:10" ht="14.25" customHeight="1">
      <c r="A62" s="236" t="s">
        <v>18</v>
      </c>
      <c r="B62" s="18"/>
      <c r="C62" s="18"/>
      <c r="D62" s="18"/>
      <c r="E62" s="14"/>
      <c r="F62" s="14"/>
      <c r="G62" s="359"/>
      <c r="H62" s="14"/>
      <c r="I62" s="14"/>
      <c r="J62" s="78"/>
    </row>
    <row r="63" spans="1:10" ht="14.25" customHeight="1">
      <c r="A63" s="263" t="s">
        <v>33</v>
      </c>
      <c r="B63" s="19"/>
      <c r="C63" s="20"/>
      <c r="D63" s="18"/>
      <c r="E63" s="14"/>
      <c r="F63" s="14"/>
      <c r="G63" s="359"/>
      <c r="H63" s="14"/>
      <c r="I63" s="14"/>
      <c r="J63" s="78"/>
    </row>
    <row r="64" spans="1:10" ht="14.25" customHeight="1">
      <c r="A64" s="238" t="s">
        <v>32</v>
      </c>
      <c r="B64" s="18"/>
      <c r="C64" s="18"/>
      <c r="D64" s="18"/>
      <c r="E64" s="14"/>
      <c r="F64" s="14"/>
      <c r="G64" s="359"/>
      <c r="H64" s="14"/>
      <c r="I64" s="16"/>
      <c r="J64" s="78"/>
    </row>
    <row r="65" spans="1:10" ht="14.25" customHeight="1">
      <c r="A65" s="238" t="s">
        <v>29</v>
      </c>
      <c r="B65" s="18"/>
      <c r="C65" s="18"/>
      <c r="D65" s="20"/>
      <c r="E65" s="16"/>
      <c r="F65" s="16"/>
      <c r="G65" s="361"/>
      <c r="H65" s="16"/>
      <c r="I65" s="14"/>
      <c r="J65" s="78"/>
    </row>
    <row r="66" spans="1:10" ht="14.25" customHeight="1">
      <c r="A66" s="236" t="s">
        <v>19</v>
      </c>
      <c r="B66" s="18"/>
      <c r="C66" s="18"/>
      <c r="D66" s="18"/>
      <c r="E66" s="14"/>
      <c r="F66" s="14"/>
      <c r="G66" s="359"/>
      <c r="H66" s="14"/>
      <c r="I66" s="14"/>
      <c r="J66" s="78"/>
    </row>
    <row r="67" spans="1:10" ht="14.25" customHeight="1">
      <c r="A67" s="236" t="s">
        <v>20</v>
      </c>
      <c r="B67" s="18"/>
      <c r="C67" s="18"/>
      <c r="D67" s="18"/>
      <c r="E67" s="14"/>
      <c r="F67" s="14"/>
      <c r="G67" s="359"/>
      <c r="H67" s="14"/>
      <c r="I67" s="14"/>
      <c r="J67" s="78"/>
    </row>
    <row r="68" spans="1:10" ht="14.25" customHeight="1">
      <c r="A68" s="236" t="s">
        <v>31</v>
      </c>
      <c r="B68" s="18"/>
      <c r="C68" s="18"/>
      <c r="D68" s="18"/>
      <c r="E68" s="106" t="s">
        <v>143</v>
      </c>
      <c r="F68" s="197"/>
      <c r="G68" s="362"/>
      <c r="H68" s="14"/>
      <c r="I68" s="14"/>
      <c r="J68" s="78"/>
    </row>
    <row r="69" spans="1:10" ht="14.25" customHeight="1">
      <c r="A69" s="238" t="s">
        <v>30</v>
      </c>
      <c r="B69" s="18"/>
      <c r="C69" s="18"/>
      <c r="D69" s="18"/>
      <c r="E69" s="14"/>
      <c r="F69" s="14"/>
      <c r="G69" s="359"/>
      <c r="H69" s="14"/>
      <c r="I69" s="14"/>
      <c r="J69" s="78"/>
    </row>
    <row r="70" spans="1:10" ht="12" customHeight="1">
      <c r="A70" s="236" t="s">
        <v>0</v>
      </c>
      <c r="B70" s="18"/>
      <c r="C70" s="18"/>
      <c r="D70" s="18"/>
      <c r="E70" s="18" t="s">
        <v>85</v>
      </c>
      <c r="F70" s="198"/>
      <c r="G70" s="363"/>
      <c r="I70" s="78"/>
      <c r="J70" s="78"/>
    </row>
    <row r="71" spans="1:10" ht="18" customHeight="1" thickBot="1">
      <c r="A71" s="265" t="s">
        <v>21</v>
      </c>
      <c r="B71" s="266"/>
      <c r="C71" s="267">
        <v>30</v>
      </c>
      <c r="D71" s="266" t="s">
        <v>84</v>
      </c>
      <c r="E71" s="266" t="s">
        <v>23</v>
      </c>
      <c r="F71" s="364"/>
      <c r="G71" s="365"/>
    </row>
  </sheetData>
  <mergeCells count="3">
    <mergeCell ref="A1:G1"/>
    <mergeCell ref="A16:D16"/>
    <mergeCell ref="B32:D33"/>
  </mergeCells>
  <printOptions horizontalCentered="1" verticalCentered="1"/>
  <pageMargins left="0" right="0" top="0.51181102362204722" bottom="0" header="0.51181102362204722" footer="0.51181102362204722"/>
  <pageSetup paperSize="5" scale="85" orientation="portrait" r:id="rId1"/>
  <headerFooter alignWithMargins="0">
    <oddFooter xml:space="preserve">&amp;LRevised April 16, 2019 for sunken foyer charge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9A278-74E6-440B-BB3A-6F077FCF84D1}">
  <sheetPr transitionEvaluation="1">
    <pageSetUpPr fitToPage="1"/>
  </sheetPr>
  <dimension ref="A1:J79"/>
  <sheetViews>
    <sheetView defaultGridColor="0" view="pageBreakPreview" topLeftCell="A40" colorId="22" zoomScaleNormal="100" zoomScaleSheetLayoutView="100" workbookViewId="0">
      <selection activeCell="F17" sqref="F17:G17"/>
    </sheetView>
  </sheetViews>
  <sheetFormatPr defaultColWidth="11.44140625" defaultRowHeight="15"/>
  <cols>
    <col min="1" max="1" width="14.109375" customWidth="1"/>
    <col min="2" max="7" width="13.77734375" customWidth="1"/>
  </cols>
  <sheetData>
    <row r="1" spans="1:7" ht="30" customHeight="1">
      <c r="A1" s="461" t="s">
        <v>50</v>
      </c>
      <c r="B1" s="462"/>
      <c r="C1" s="462"/>
      <c r="D1" s="462"/>
      <c r="E1" s="462"/>
      <c r="F1" s="462"/>
      <c r="G1" s="463"/>
    </row>
    <row r="2" spans="1:7" ht="15.75" customHeight="1">
      <c r="A2" s="327" t="s">
        <v>34</v>
      </c>
      <c r="B2" s="195" t="s">
        <v>108</v>
      </c>
      <c r="C2" s="196"/>
      <c r="D2" s="196"/>
      <c r="E2" s="45" t="s">
        <v>25</v>
      </c>
      <c r="F2" s="444">
        <f>'100 Series '!F2</f>
        <v>43922</v>
      </c>
      <c r="G2" s="328"/>
    </row>
    <row r="3" spans="1:7">
      <c r="A3" s="211"/>
      <c r="B3" s="193"/>
      <c r="C3" s="172"/>
      <c r="D3" s="194"/>
      <c r="E3" s="51" t="s">
        <v>0</v>
      </c>
      <c r="F3" s="51" t="s">
        <v>0</v>
      </c>
      <c r="G3" s="328"/>
    </row>
    <row r="4" spans="1:7" ht="15.75">
      <c r="A4" s="327" t="s">
        <v>1</v>
      </c>
      <c r="B4" s="46" t="s">
        <v>94</v>
      </c>
      <c r="C4" s="47"/>
      <c r="D4" s="51"/>
      <c r="E4" s="51" t="s">
        <v>2</v>
      </c>
      <c r="F4" s="48" t="s">
        <v>109</v>
      </c>
      <c r="G4" s="328"/>
    </row>
    <row r="5" spans="1:7" ht="12" customHeight="1">
      <c r="A5" s="327"/>
      <c r="B5" s="51" t="s">
        <v>0</v>
      </c>
      <c r="C5" s="51"/>
      <c r="D5" s="51"/>
      <c r="E5" s="51"/>
      <c r="F5" s="49"/>
      <c r="G5" s="329"/>
    </row>
    <row r="6" spans="1:7" ht="15.75">
      <c r="A6" s="327" t="s">
        <v>35</v>
      </c>
      <c r="B6" s="46"/>
      <c r="C6" s="48"/>
      <c r="D6" s="47"/>
      <c r="E6" s="51"/>
      <c r="F6" s="51"/>
      <c r="G6" s="328"/>
    </row>
    <row r="7" spans="1:7" ht="12" customHeight="1">
      <c r="A7" s="214"/>
      <c r="B7" s="51" t="s">
        <v>0</v>
      </c>
      <c r="C7" s="51"/>
      <c r="D7" s="51"/>
      <c r="E7" s="57" t="s">
        <v>3</v>
      </c>
      <c r="F7" s="57"/>
      <c r="G7" s="328"/>
    </row>
    <row r="8" spans="1:7" ht="15.75">
      <c r="A8" s="214" t="s">
        <v>4</v>
      </c>
      <c r="B8" s="50" t="s">
        <v>24</v>
      </c>
      <c r="C8" s="51"/>
      <c r="D8" s="51"/>
      <c r="E8" s="46" t="str">
        <f>'100 Series '!E8</f>
        <v>April 1, 2020 to March 31, 2021</v>
      </c>
      <c r="F8" s="47"/>
      <c r="G8" s="330"/>
    </row>
    <row r="9" spans="1:7" ht="12" customHeight="1">
      <c r="A9" s="331"/>
      <c r="B9" s="332"/>
      <c r="C9" s="443"/>
      <c r="D9" s="443"/>
      <c r="E9" s="333"/>
      <c r="F9" s="333"/>
      <c r="G9" s="334"/>
    </row>
    <row r="10" spans="1:7" ht="14.1" customHeight="1" thickBot="1">
      <c r="A10" s="335"/>
      <c r="B10" s="6" t="s">
        <v>0</v>
      </c>
      <c r="C10" s="7" t="s">
        <v>0</v>
      </c>
      <c r="D10" s="7" t="s">
        <v>0</v>
      </c>
      <c r="E10" s="34" t="s">
        <v>5</v>
      </c>
      <c r="F10" s="41" t="s">
        <v>36</v>
      </c>
      <c r="G10" s="336" t="s">
        <v>6</v>
      </c>
    </row>
    <row r="11" spans="1:7" ht="15" customHeight="1" thickTop="1">
      <c r="A11" s="337" t="s">
        <v>7</v>
      </c>
      <c r="B11" s="26"/>
      <c r="C11" s="27"/>
      <c r="D11" s="26"/>
      <c r="E11" s="35"/>
      <c r="F11" s="42"/>
      <c r="G11" s="338"/>
    </row>
    <row r="12" spans="1:7" ht="15" customHeight="1">
      <c r="A12" s="339" t="s">
        <v>0</v>
      </c>
      <c r="B12" s="9"/>
      <c r="C12" s="10"/>
      <c r="D12" s="9"/>
      <c r="E12" s="36"/>
      <c r="F12" s="43"/>
      <c r="G12" s="340"/>
    </row>
    <row r="13" spans="1:7" ht="14.25" customHeight="1">
      <c r="A13" s="341" t="s">
        <v>11</v>
      </c>
      <c r="B13" s="445"/>
      <c r="C13" s="446"/>
      <c r="D13" s="9"/>
      <c r="E13" s="532">
        <v>680</v>
      </c>
      <c r="F13" s="533">
        <v>0.13</v>
      </c>
      <c r="G13" s="340"/>
    </row>
    <row r="14" spans="1:7" ht="15" customHeight="1" thickBot="1">
      <c r="A14" s="342" t="s">
        <v>0</v>
      </c>
      <c r="B14" s="8"/>
      <c r="C14" s="8"/>
      <c r="D14" s="8"/>
      <c r="E14" s="36"/>
      <c r="F14" s="43"/>
      <c r="G14" s="340"/>
    </row>
    <row r="15" spans="1:7" ht="12.75" customHeight="1" thickTop="1">
      <c r="A15" s="343" t="s">
        <v>15</v>
      </c>
      <c r="B15" s="537" t="s">
        <v>62</v>
      </c>
      <c r="C15" s="1"/>
      <c r="D15" s="1"/>
      <c r="E15" s="37"/>
      <c r="F15" s="33"/>
      <c r="G15" s="344"/>
    </row>
    <row r="16" spans="1:7" ht="15" customHeight="1">
      <c r="A16" s="345"/>
      <c r="B16" s="12"/>
      <c r="C16" s="12"/>
      <c r="D16" s="12"/>
      <c r="E16" s="38"/>
      <c r="F16" s="13"/>
      <c r="G16" s="346"/>
    </row>
    <row r="17" spans="1:7" ht="15" customHeight="1">
      <c r="A17" s="442">
        <v>105</v>
      </c>
      <c r="B17" s="21" t="s">
        <v>162</v>
      </c>
      <c r="C17" s="22"/>
      <c r="D17" s="23"/>
      <c r="E17" s="44"/>
      <c r="F17" s="24">
        <f>$F$13*(E17)</f>
        <v>0</v>
      </c>
      <c r="G17" s="348">
        <f>E17+F17</f>
        <v>0</v>
      </c>
    </row>
    <row r="18" spans="1:7" ht="15" customHeight="1">
      <c r="A18" s="347"/>
      <c r="B18" s="24" t="s">
        <v>163</v>
      </c>
      <c r="C18" s="21"/>
      <c r="D18" s="21"/>
      <c r="E18" s="44"/>
      <c r="F18" s="24">
        <f>$F$13*(E18)</f>
        <v>0</v>
      </c>
      <c r="G18" s="348">
        <f>E18+F18</f>
        <v>0</v>
      </c>
    </row>
    <row r="19" spans="1:7" ht="15" customHeight="1">
      <c r="A19" s="349"/>
      <c r="B19" s="24"/>
      <c r="C19" s="21"/>
      <c r="D19" s="21"/>
      <c r="E19" s="44"/>
      <c r="F19" s="24"/>
      <c r="G19" s="348"/>
    </row>
    <row r="20" spans="1:7" ht="15" customHeight="1">
      <c r="A20" s="442">
        <v>110</v>
      </c>
      <c r="B20" s="21" t="s">
        <v>162</v>
      </c>
      <c r="C20" s="22"/>
      <c r="D20" s="23"/>
      <c r="E20" s="44"/>
      <c r="F20" s="24">
        <f>$F$13*(E20)</f>
        <v>0</v>
      </c>
      <c r="G20" s="348">
        <f>E20+F20</f>
        <v>0</v>
      </c>
    </row>
    <row r="21" spans="1:7" ht="15" customHeight="1">
      <c r="A21" s="347"/>
      <c r="B21" s="24" t="s">
        <v>163</v>
      </c>
      <c r="C21" s="21"/>
      <c r="D21" s="21"/>
      <c r="E21" s="44"/>
      <c r="F21" s="24">
        <f>$F$13*(E21)</f>
        <v>0</v>
      </c>
      <c r="G21" s="348">
        <f>E21+F21</f>
        <v>0</v>
      </c>
    </row>
    <row r="22" spans="1:7" ht="15" customHeight="1">
      <c r="A22" s="349"/>
      <c r="B22" s="21" t="s">
        <v>165</v>
      </c>
      <c r="C22" s="25"/>
      <c r="D22" s="25"/>
      <c r="E22" s="44"/>
      <c r="F22" s="24">
        <f t="shared" ref="F22:F26" si="0">$F$13*(E22)</f>
        <v>0</v>
      </c>
      <c r="G22" s="348">
        <f t="shared" ref="G22:G26" si="1">E22+F22</f>
        <v>0</v>
      </c>
    </row>
    <row r="23" spans="1:7" ht="15" customHeight="1">
      <c r="A23" s="349"/>
      <c r="B23" s="24" t="s">
        <v>166</v>
      </c>
      <c r="C23" s="25"/>
      <c r="D23" s="25"/>
      <c r="E23" s="44"/>
      <c r="F23" s="24">
        <f t="shared" si="0"/>
        <v>0</v>
      </c>
      <c r="G23" s="348">
        <f t="shared" si="1"/>
        <v>0</v>
      </c>
    </row>
    <row r="24" spans="1:7" ht="15" customHeight="1">
      <c r="A24" s="347"/>
      <c r="B24" s="21" t="s">
        <v>164</v>
      </c>
      <c r="C24" s="22"/>
      <c r="D24" s="23"/>
      <c r="E24" s="44"/>
      <c r="F24" s="24">
        <f t="shared" si="0"/>
        <v>0</v>
      </c>
      <c r="G24" s="348">
        <f t="shared" si="1"/>
        <v>0</v>
      </c>
    </row>
    <row r="25" spans="1:7" ht="15" customHeight="1">
      <c r="A25" s="349"/>
      <c r="B25" s="21" t="s">
        <v>167</v>
      </c>
      <c r="C25" s="25"/>
      <c r="D25" s="25"/>
      <c r="E25" s="44"/>
      <c r="F25" s="24">
        <f t="shared" si="0"/>
        <v>0</v>
      </c>
      <c r="G25" s="348">
        <f t="shared" si="1"/>
        <v>0</v>
      </c>
    </row>
    <row r="26" spans="1:7" ht="15" customHeight="1">
      <c r="A26" s="349"/>
      <c r="B26" s="21" t="s">
        <v>168</v>
      </c>
      <c r="C26" s="25"/>
      <c r="D26" s="25"/>
      <c r="E26" s="44"/>
      <c r="F26" s="24">
        <f t="shared" si="0"/>
        <v>0</v>
      </c>
      <c r="G26" s="348">
        <f t="shared" si="1"/>
        <v>0</v>
      </c>
    </row>
    <row r="27" spans="1:7" ht="15" customHeight="1">
      <c r="A27" s="349"/>
      <c r="B27" s="24"/>
      <c r="C27" s="25"/>
      <c r="D27" s="25"/>
      <c r="E27" s="44"/>
      <c r="F27" s="24"/>
      <c r="G27" s="348"/>
    </row>
    <row r="28" spans="1:7" ht="15" customHeight="1">
      <c r="A28" s="442">
        <v>120</v>
      </c>
      <c r="B28" s="21" t="s">
        <v>162</v>
      </c>
      <c r="C28" s="22"/>
      <c r="D28" s="23"/>
      <c r="E28" s="44"/>
      <c r="F28" s="24">
        <f>$F$13*(E28)</f>
        <v>0</v>
      </c>
      <c r="G28" s="348">
        <f>E28+F28</f>
        <v>0</v>
      </c>
    </row>
    <row r="29" spans="1:7" ht="15" customHeight="1">
      <c r="A29" s="347"/>
      <c r="B29" s="24" t="s">
        <v>163</v>
      </c>
      <c r="C29" s="21"/>
      <c r="D29" s="21"/>
      <c r="E29" s="44"/>
      <c r="F29" s="24">
        <f>$F$13*(E29)</f>
        <v>0</v>
      </c>
      <c r="G29" s="348">
        <f>E29+F29</f>
        <v>0</v>
      </c>
    </row>
    <row r="30" spans="1:7" ht="15" customHeight="1">
      <c r="A30" s="349"/>
      <c r="B30" s="21" t="s">
        <v>165</v>
      </c>
      <c r="C30" s="25"/>
      <c r="D30" s="25"/>
      <c r="E30" s="44"/>
      <c r="F30" s="24">
        <f t="shared" ref="F30:F34" si="2">$F$13*(E30)</f>
        <v>0</v>
      </c>
      <c r="G30" s="348">
        <f t="shared" ref="G30:G34" si="3">E30+F30</f>
        <v>0</v>
      </c>
    </row>
    <row r="31" spans="1:7" ht="15" customHeight="1">
      <c r="A31" s="349"/>
      <c r="B31" s="24" t="s">
        <v>166</v>
      </c>
      <c r="C31" s="25"/>
      <c r="D31" s="25"/>
      <c r="E31" s="44"/>
      <c r="F31" s="24">
        <f t="shared" si="2"/>
        <v>0</v>
      </c>
      <c r="G31" s="348">
        <f t="shared" si="3"/>
        <v>0</v>
      </c>
    </row>
    <row r="32" spans="1:7" ht="15" customHeight="1">
      <c r="A32" s="347"/>
      <c r="B32" s="21" t="s">
        <v>164</v>
      </c>
      <c r="C32" s="22"/>
      <c r="D32" s="23"/>
      <c r="E32" s="44"/>
      <c r="F32" s="24">
        <f t="shared" si="2"/>
        <v>0</v>
      </c>
      <c r="G32" s="348">
        <f t="shared" si="3"/>
        <v>0</v>
      </c>
    </row>
    <row r="33" spans="1:7" ht="15" customHeight="1">
      <c r="A33" s="349"/>
      <c r="B33" s="21" t="s">
        <v>167</v>
      </c>
      <c r="C33" s="25"/>
      <c r="D33" s="25"/>
      <c r="E33" s="44"/>
      <c r="F33" s="24">
        <f t="shared" si="2"/>
        <v>0</v>
      </c>
      <c r="G33" s="348">
        <f t="shared" si="3"/>
        <v>0</v>
      </c>
    </row>
    <row r="34" spans="1:7" ht="15" customHeight="1">
      <c r="A34" s="349"/>
      <c r="B34" s="21" t="s">
        <v>168</v>
      </c>
      <c r="C34" s="25"/>
      <c r="D34" s="25"/>
      <c r="E34" s="44"/>
      <c r="F34" s="24">
        <f t="shared" si="2"/>
        <v>0</v>
      </c>
      <c r="G34" s="348">
        <f t="shared" si="3"/>
        <v>0</v>
      </c>
    </row>
    <row r="35" spans="1:7" ht="15" customHeight="1">
      <c r="A35" s="347"/>
      <c r="B35" s="21"/>
      <c r="C35" s="22"/>
      <c r="D35" s="23"/>
      <c r="E35" s="44"/>
      <c r="F35" s="24"/>
      <c r="G35" s="348"/>
    </row>
    <row r="36" spans="1:7" ht="15" customHeight="1">
      <c r="A36" s="442">
        <v>130</v>
      </c>
      <c r="B36" s="21" t="s">
        <v>162</v>
      </c>
      <c r="C36" s="22"/>
      <c r="D36" s="23"/>
      <c r="E36" s="44"/>
      <c r="F36" s="24">
        <f>$F$13*(E36)</f>
        <v>0</v>
      </c>
      <c r="G36" s="348">
        <f>E36+F36</f>
        <v>0</v>
      </c>
    </row>
    <row r="37" spans="1:7" ht="15" customHeight="1">
      <c r="A37" s="347"/>
      <c r="B37" s="24" t="s">
        <v>163</v>
      </c>
      <c r="C37" s="21"/>
      <c r="D37" s="21"/>
      <c r="E37" s="44"/>
      <c r="F37" s="24">
        <f>$F$13*(E37)</f>
        <v>0</v>
      </c>
      <c r="G37" s="348">
        <f>E37+F37</f>
        <v>0</v>
      </c>
    </row>
    <row r="38" spans="1:7" ht="15" customHeight="1">
      <c r="A38" s="349"/>
      <c r="B38" s="21" t="s">
        <v>165</v>
      </c>
      <c r="C38" s="25"/>
      <c r="D38" s="25"/>
      <c r="E38" s="44"/>
      <c r="F38" s="24">
        <f t="shared" ref="F38:F42" si="4">$F$13*(E38)</f>
        <v>0</v>
      </c>
      <c r="G38" s="348">
        <f t="shared" ref="G38:G42" si="5">E38+F38</f>
        <v>0</v>
      </c>
    </row>
    <row r="39" spans="1:7" ht="15" customHeight="1">
      <c r="A39" s="349"/>
      <c r="B39" s="24" t="s">
        <v>166</v>
      </c>
      <c r="C39" s="25"/>
      <c r="D39" s="25"/>
      <c r="E39" s="44"/>
      <c r="F39" s="24">
        <f t="shared" si="4"/>
        <v>0</v>
      </c>
      <c r="G39" s="348">
        <f t="shared" si="5"/>
        <v>0</v>
      </c>
    </row>
    <row r="40" spans="1:7" ht="15" customHeight="1">
      <c r="A40" s="347"/>
      <c r="B40" s="21" t="s">
        <v>164</v>
      </c>
      <c r="C40" s="22"/>
      <c r="D40" s="23"/>
      <c r="E40" s="44"/>
      <c r="F40" s="24">
        <f t="shared" si="4"/>
        <v>0</v>
      </c>
      <c r="G40" s="348">
        <f t="shared" si="5"/>
        <v>0</v>
      </c>
    </row>
    <row r="41" spans="1:7" ht="15" customHeight="1">
      <c r="A41" s="349"/>
      <c r="B41" s="21" t="s">
        <v>167</v>
      </c>
      <c r="C41" s="25"/>
      <c r="D41" s="25"/>
      <c r="E41" s="44"/>
      <c r="F41" s="24">
        <f t="shared" si="4"/>
        <v>0</v>
      </c>
      <c r="G41" s="348">
        <f t="shared" si="5"/>
        <v>0</v>
      </c>
    </row>
    <row r="42" spans="1:7" ht="15" customHeight="1">
      <c r="A42" s="349"/>
      <c r="B42" s="21" t="s">
        <v>168</v>
      </c>
      <c r="C42" s="25"/>
      <c r="D42" s="25"/>
      <c r="E42" s="44"/>
      <c r="F42" s="24">
        <f t="shared" si="4"/>
        <v>0</v>
      </c>
      <c r="G42" s="348">
        <f t="shared" si="5"/>
        <v>0</v>
      </c>
    </row>
    <row r="43" spans="1:7" ht="15" customHeight="1">
      <c r="A43" s="347"/>
      <c r="B43" s="21"/>
      <c r="C43" s="22"/>
      <c r="D43" s="23"/>
      <c r="E43" s="44"/>
      <c r="F43" s="24"/>
      <c r="G43" s="348"/>
    </row>
    <row r="44" spans="1:7" ht="15" customHeight="1">
      <c r="A44" s="442">
        <v>140</v>
      </c>
      <c r="B44" s="21" t="s">
        <v>162</v>
      </c>
      <c r="C44" s="22"/>
      <c r="D44" s="23"/>
      <c r="E44" s="44"/>
      <c r="F44" s="24">
        <f>$F$13*(E44)</f>
        <v>0</v>
      </c>
      <c r="G44" s="348">
        <f>E44+F44</f>
        <v>0</v>
      </c>
    </row>
    <row r="45" spans="1:7" ht="15" customHeight="1">
      <c r="A45" s="347"/>
      <c r="B45" s="24" t="s">
        <v>163</v>
      </c>
      <c r="C45" s="21"/>
      <c r="D45" s="21"/>
      <c r="E45" s="44"/>
      <c r="F45" s="24">
        <f>$F$13*(E45)</f>
        <v>0</v>
      </c>
      <c r="G45" s="348">
        <f>E45+F45</f>
        <v>0</v>
      </c>
    </row>
    <row r="46" spans="1:7" ht="15" customHeight="1">
      <c r="A46" s="349"/>
      <c r="B46" s="21" t="s">
        <v>165</v>
      </c>
      <c r="C46" s="25"/>
      <c r="D46" s="25"/>
      <c r="E46" s="44"/>
      <c r="F46" s="24">
        <f t="shared" ref="F46:F47" si="6">$F$13*(E46)</f>
        <v>0</v>
      </c>
      <c r="G46" s="348">
        <f t="shared" ref="G46:G47" si="7">E46+F46</f>
        <v>0</v>
      </c>
    </row>
    <row r="47" spans="1:7" ht="15" customHeight="1">
      <c r="A47" s="349"/>
      <c r="B47" s="24" t="s">
        <v>166</v>
      </c>
      <c r="C47" s="25"/>
      <c r="D47" s="25"/>
      <c r="E47" s="44"/>
      <c r="F47" s="24">
        <f t="shared" si="6"/>
        <v>0</v>
      </c>
      <c r="G47" s="348">
        <f t="shared" si="7"/>
        <v>0</v>
      </c>
    </row>
    <row r="48" spans="1:7" ht="15" customHeight="1">
      <c r="A48" s="347"/>
      <c r="B48" s="21"/>
      <c r="C48" s="22"/>
      <c r="D48" s="23"/>
      <c r="E48" s="44"/>
      <c r="F48" s="24"/>
      <c r="G48" s="348"/>
    </row>
    <row r="49" spans="1:7" ht="15" customHeight="1">
      <c r="A49" s="442">
        <v>160</v>
      </c>
      <c r="B49" s="21" t="s">
        <v>162</v>
      </c>
      <c r="C49" s="22"/>
      <c r="D49" s="23"/>
      <c r="E49" s="44"/>
      <c r="F49" s="24">
        <f>$F$13*(E49)</f>
        <v>0</v>
      </c>
      <c r="G49" s="348">
        <f>E49+F49</f>
        <v>0</v>
      </c>
    </row>
    <row r="50" spans="1:7" ht="15" customHeight="1">
      <c r="A50" s="347"/>
      <c r="B50" s="24" t="s">
        <v>163</v>
      </c>
      <c r="C50" s="21"/>
      <c r="D50" s="21"/>
      <c r="E50" s="44"/>
      <c r="F50" s="24">
        <f>$F$13*(E50)</f>
        <v>0</v>
      </c>
      <c r="G50" s="348">
        <f>E50+F50</f>
        <v>0</v>
      </c>
    </row>
    <row r="51" spans="1:7" ht="15" customHeight="1">
      <c r="A51" s="349"/>
      <c r="B51" s="21" t="s">
        <v>165</v>
      </c>
      <c r="C51" s="25"/>
      <c r="D51" s="25"/>
      <c r="E51" s="44"/>
      <c r="F51" s="24">
        <f t="shared" ref="F51:F60" si="8">$F$13*(E51)</f>
        <v>0</v>
      </c>
      <c r="G51" s="348">
        <f t="shared" ref="G51:G55" si="9">E51+F51</f>
        <v>0</v>
      </c>
    </row>
    <row r="52" spans="1:7" ht="15" customHeight="1">
      <c r="A52" s="349"/>
      <c r="B52" s="24" t="s">
        <v>166</v>
      </c>
      <c r="C52" s="25"/>
      <c r="D52" s="25"/>
      <c r="E52" s="44"/>
      <c r="F52" s="24">
        <f t="shared" si="8"/>
        <v>0</v>
      </c>
      <c r="G52" s="348">
        <f t="shared" si="9"/>
        <v>0</v>
      </c>
    </row>
    <row r="53" spans="1:7" ht="15" customHeight="1">
      <c r="A53" s="347"/>
      <c r="B53" s="21" t="s">
        <v>164</v>
      </c>
      <c r="C53" s="22"/>
      <c r="D53" s="23"/>
      <c r="E53" s="44"/>
      <c r="F53" s="24">
        <f t="shared" si="8"/>
        <v>0</v>
      </c>
      <c r="G53" s="348">
        <f t="shared" si="9"/>
        <v>0</v>
      </c>
    </row>
    <row r="54" spans="1:7" ht="15" customHeight="1">
      <c r="A54" s="349"/>
      <c r="B54" s="21" t="s">
        <v>167</v>
      </c>
      <c r="C54" s="25"/>
      <c r="D54" s="25"/>
      <c r="E54" s="44"/>
      <c r="F54" s="24">
        <f t="shared" si="8"/>
        <v>0</v>
      </c>
      <c r="G54" s="348">
        <f t="shared" si="9"/>
        <v>0</v>
      </c>
    </row>
    <row r="55" spans="1:7" ht="15" customHeight="1">
      <c r="A55" s="349"/>
      <c r="B55" s="21" t="s">
        <v>168</v>
      </c>
      <c r="C55" s="25"/>
      <c r="D55" s="25"/>
      <c r="E55" s="44"/>
      <c r="F55" s="24">
        <f t="shared" si="8"/>
        <v>0</v>
      </c>
      <c r="G55" s="348">
        <f t="shared" si="9"/>
        <v>0</v>
      </c>
    </row>
    <row r="56" spans="1:7" ht="15" customHeight="1">
      <c r="A56" s="347"/>
      <c r="B56" s="21"/>
      <c r="C56" s="22"/>
      <c r="D56" s="23"/>
      <c r="E56" s="44"/>
      <c r="F56" s="24"/>
      <c r="G56" s="348"/>
    </row>
    <row r="57" spans="1:7" ht="15" customHeight="1">
      <c r="A57" s="442">
        <v>170</v>
      </c>
      <c r="B57" s="21" t="s">
        <v>162</v>
      </c>
      <c r="C57" s="22"/>
      <c r="D57" s="23"/>
      <c r="E57" s="44"/>
      <c r="F57" s="24">
        <f t="shared" si="8"/>
        <v>0</v>
      </c>
      <c r="G57" s="348">
        <f t="shared" ref="G57:G60" si="10">E57+F57</f>
        <v>0</v>
      </c>
    </row>
    <row r="58" spans="1:7" ht="15" customHeight="1">
      <c r="A58" s="347"/>
      <c r="B58" s="24" t="s">
        <v>163</v>
      </c>
      <c r="C58" s="21"/>
      <c r="D58" s="21"/>
      <c r="E58" s="44"/>
      <c r="F58" s="24">
        <f t="shared" si="8"/>
        <v>0</v>
      </c>
      <c r="G58" s="348">
        <f t="shared" si="10"/>
        <v>0</v>
      </c>
    </row>
    <row r="59" spans="1:7" ht="15" customHeight="1">
      <c r="A59" s="349"/>
      <c r="B59" s="21" t="s">
        <v>165</v>
      </c>
      <c r="C59" s="25"/>
      <c r="D59" s="25"/>
      <c r="E59" s="44"/>
      <c r="F59" s="24">
        <f t="shared" si="8"/>
        <v>0</v>
      </c>
      <c r="G59" s="348">
        <f t="shared" si="10"/>
        <v>0</v>
      </c>
    </row>
    <row r="60" spans="1:7" ht="15" customHeight="1">
      <c r="A60" s="349"/>
      <c r="B60" s="24" t="s">
        <v>166</v>
      </c>
      <c r="C60" s="25"/>
      <c r="D60" s="25"/>
      <c r="E60" s="44"/>
      <c r="F60" s="24">
        <f t="shared" si="8"/>
        <v>0</v>
      </c>
      <c r="G60" s="348">
        <f t="shared" si="10"/>
        <v>0</v>
      </c>
    </row>
    <row r="61" spans="1:7" ht="15" customHeight="1">
      <c r="A61" s="345"/>
      <c r="B61" s="2"/>
      <c r="C61" s="2"/>
      <c r="D61" s="2"/>
      <c r="E61" s="39"/>
      <c r="F61" s="13"/>
      <c r="G61" s="346"/>
    </row>
    <row r="62" spans="1:7" ht="15" customHeight="1">
      <c r="A62" s="345" t="s">
        <v>169</v>
      </c>
      <c r="B62" s="2"/>
      <c r="C62" s="2"/>
      <c r="D62" s="2"/>
      <c r="E62" s="534"/>
      <c r="F62" s="13"/>
      <c r="G62" s="535"/>
    </row>
    <row r="63" spans="1:7" ht="15" customHeight="1" thickBot="1">
      <c r="A63" s="345"/>
      <c r="B63" s="2"/>
      <c r="C63" s="2"/>
      <c r="D63" s="2"/>
      <c r="E63" s="40"/>
      <c r="F63" s="13"/>
      <c r="G63" s="352"/>
    </row>
    <row r="64" spans="1:7" ht="10.9" customHeight="1" thickTop="1">
      <c r="A64" s="353" t="s">
        <v>16</v>
      </c>
      <c r="B64" s="3" t="s">
        <v>0</v>
      </c>
      <c r="C64" s="3"/>
      <c r="D64" s="3"/>
      <c r="E64" s="3" t="s">
        <v>0</v>
      </c>
      <c r="F64" s="3" t="s">
        <v>0</v>
      </c>
      <c r="G64" s="354" t="s">
        <v>0</v>
      </c>
    </row>
    <row r="65" spans="1:10" ht="14.1" customHeight="1" thickBot="1">
      <c r="A65" s="258" t="s">
        <v>17</v>
      </c>
      <c r="B65" s="4" t="s">
        <v>142</v>
      </c>
      <c r="C65" s="4"/>
      <c r="D65" s="4"/>
      <c r="E65" s="4"/>
      <c r="F65" s="5"/>
      <c r="G65" s="355"/>
    </row>
    <row r="66" spans="1:10" ht="14.1" customHeight="1" thickTop="1">
      <c r="A66" s="356"/>
      <c r="B66" s="18"/>
      <c r="C66" s="18"/>
      <c r="D66" s="18"/>
      <c r="E66" s="18"/>
      <c r="F66" s="162"/>
      <c r="G66" s="357"/>
    </row>
    <row r="67" spans="1:10" ht="14.25" customHeight="1">
      <c r="A67" s="236"/>
      <c r="B67" s="28" t="s">
        <v>27</v>
      </c>
      <c r="C67" s="18"/>
      <c r="D67" s="18"/>
      <c r="E67" s="14"/>
      <c r="F67" s="14"/>
      <c r="G67" s="359"/>
      <c r="H67" s="14"/>
      <c r="I67" s="14"/>
      <c r="J67" s="78"/>
    </row>
    <row r="68" spans="1:10" ht="14.25" customHeight="1">
      <c r="A68" s="261"/>
      <c r="B68" s="18"/>
      <c r="C68" s="18"/>
      <c r="D68" s="18"/>
      <c r="E68" s="14"/>
      <c r="F68" s="14"/>
      <c r="G68" s="359"/>
      <c r="H68" s="14"/>
      <c r="I68" s="14"/>
      <c r="J68" s="78"/>
    </row>
    <row r="69" spans="1:10" ht="13.5" customHeight="1">
      <c r="A69" s="236" t="s">
        <v>28</v>
      </c>
      <c r="B69" s="18"/>
      <c r="C69" s="18"/>
      <c r="D69" s="17"/>
      <c r="E69" s="15"/>
      <c r="F69" s="15"/>
      <c r="G69" s="360"/>
      <c r="H69" s="15"/>
      <c r="I69" s="15"/>
      <c r="J69" s="78"/>
    </row>
    <row r="70" spans="1:10" ht="14.25" customHeight="1">
      <c r="A70" s="236" t="s">
        <v>18</v>
      </c>
      <c r="B70" s="18"/>
      <c r="C70" s="18"/>
      <c r="D70" s="18"/>
      <c r="E70" s="14"/>
      <c r="F70" s="14"/>
      <c r="G70" s="359"/>
      <c r="H70" s="14"/>
      <c r="I70" s="14"/>
      <c r="J70" s="78"/>
    </row>
    <row r="71" spans="1:10" ht="14.25" customHeight="1">
      <c r="A71" s="263" t="s">
        <v>33</v>
      </c>
      <c r="B71" s="19"/>
      <c r="C71" s="20"/>
      <c r="D71" s="18"/>
      <c r="E71" s="14"/>
      <c r="F71" s="14"/>
      <c r="G71" s="359"/>
      <c r="H71" s="14"/>
      <c r="I71" s="14"/>
      <c r="J71" s="78"/>
    </row>
    <row r="72" spans="1:10" ht="14.25" customHeight="1">
      <c r="A72" s="238" t="s">
        <v>32</v>
      </c>
      <c r="B72" s="18"/>
      <c r="C72" s="18"/>
      <c r="D72" s="18"/>
      <c r="E72" s="14"/>
      <c r="F72" s="14"/>
      <c r="G72" s="359"/>
      <c r="H72" s="14"/>
      <c r="I72" s="16"/>
      <c r="J72" s="78"/>
    </row>
    <row r="73" spans="1:10" ht="14.25" customHeight="1">
      <c r="A73" s="238" t="s">
        <v>29</v>
      </c>
      <c r="B73" s="18"/>
      <c r="C73" s="18"/>
      <c r="D73" s="20"/>
      <c r="E73" s="16"/>
      <c r="F73" s="16"/>
      <c r="G73" s="361"/>
      <c r="H73" s="16"/>
      <c r="I73" s="14"/>
      <c r="J73" s="78"/>
    </row>
    <row r="74" spans="1:10" ht="14.25" customHeight="1">
      <c r="A74" s="236" t="s">
        <v>19</v>
      </c>
      <c r="B74" s="18"/>
      <c r="C74" s="18"/>
      <c r="D74" s="18"/>
      <c r="E74" s="14"/>
      <c r="F74" s="14"/>
      <c r="G74" s="359"/>
      <c r="H74" s="14"/>
      <c r="I74" s="14"/>
      <c r="J74" s="78"/>
    </row>
    <row r="75" spans="1:10" ht="14.25" customHeight="1">
      <c r="A75" s="236" t="s">
        <v>20</v>
      </c>
      <c r="B75" s="18"/>
      <c r="C75" s="18"/>
      <c r="D75" s="18"/>
      <c r="E75" s="14"/>
      <c r="F75" s="14"/>
      <c r="G75" s="359"/>
      <c r="H75" s="14"/>
      <c r="I75" s="14"/>
      <c r="J75" s="78"/>
    </row>
    <row r="76" spans="1:10" ht="14.25" customHeight="1">
      <c r="A76" s="236" t="s">
        <v>31</v>
      </c>
      <c r="B76" s="18"/>
      <c r="C76" s="18"/>
      <c r="D76" s="18"/>
      <c r="E76" s="106" t="s">
        <v>143</v>
      </c>
      <c r="F76" s="197"/>
      <c r="G76" s="362"/>
      <c r="H76" s="14"/>
      <c r="I76" s="14"/>
      <c r="J76" s="78"/>
    </row>
    <row r="77" spans="1:10" ht="14.25" customHeight="1">
      <c r="A77" s="238" t="s">
        <v>30</v>
      </c>
      <c r="B77" s="18"/>
      <c r="C77" s="18"/>
      <c r="D77" s="18"/>
      <c r="E77" s="14"/>
      <c r="F77" s="14"/>
      <c r="G77" s="359"/>
      <c r="H77" s="14"/>
      <c r="I77" s="14"/>
      <c r="J77" s="78"/>
    </row>
    <row r="78" spans="1:10" ht="12" customHeight="1">
      <c r="A78" s="236" t="s">
        <v>0</v>
      </c>
      <c r="B78" s="18"/>
      <c r="C78" s="18"/>
      <c r="D78" s="18"/>
      <c r="E78" s="18" t="s">
        <v>85</v>
      </c>
      <c r="F78" s="198"/>
      <c r="G78" s="363"/>
      <c r="I78" s="78"/>
      <c r="J78" s="78"/>
    </row>
    <row r="79" spans="1:10" ht="18" customHeight="1" thickBot="1">
      <c r="A79" s="265" t="s">
        <v>21</v>
      </c>
      <c r="B79" s="266"/>
      <c r="C79" s="267">
        <v>30</v>
      </c>
      <c r="D79" s="266" t="s">
        <v>84</v>
      </c>
      <c r="E79" s="266" t="s">
        <v>23</v>
      </c>
      <c r="F79" s="364"/>
      <c r="G79" s="365"/>
    </row>
  </sheetData>
  <mergeCells count="1">
    <mergeCell ref="A1:G1"/>
  </mergeCells>
  <printOptions horizontalCentered="1" verticalCentered="1"/>
  <pageMargins left="0" right="0" top="0.51181102362204722" bottom="0" header="0.51181102362204722" footer="0.51181102362204722"/>
  <pageSetup paperSize="5" scale="90" fitToHeight="0" orientation="portrait" r:id="rId1"/>
  <headerFooter alignWithMargins="0">
    <oddFooter xml:space="preserve">&amp;LAdded April 4, 2019 to seperate upgrades from standards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73"/>
  <sheetViews>
    <sheetView view="pageBreakPreview" zoomScaleNormal="100" zoomScaleSheetLayoutView="100" workbookViewId="0">
      <selection activeCell="A33" sqref="A33"/>
    </sheetView>
  </sheetViews>
  <sheetFormatPr defaultColWidth="11.44140625" defaultRowHeight="15"/>
  <cols>
    <col min="1" max="1" width="17.21875" customWidth="1"/>
    <col min="2" max="7" width="13.77734375" customWidth="1"/>
  </cols>
  <sheetData>
    <row r="1" spans="1:7" ht="30" customHeight="1">
      <c r="A1" s="473" t="s">
        <v>50</v>
      </c>
      <c r="B1" s="474"/>
      <c r="C1" s="474"/>
      <c r="D1" s="474"/>
      <c r="E1" s="474"/>
      <c r="F1" s="474"/>
      <c r="G1" s="475"/>
    </row>
    <row r="2" spans="1:7">
      <c r="A2" s="214" t="s">
        <v>38</v>
      </c>
      <c r="B2" s="149" t="s">
        <v>111</v>
      </c>
      <c r="C2" s="150"/>
      <c r="D2" s="150"/>
      <c r="E2" s="52" t="s">
        <v>37</v>
      </c>
      <c r="F2" s="476">
        <f>'100 Series '!F2</f>
        <v>43922</v>
      </c>
      <c r="G2" s="477"/>
    </row>
    <row r="3" spans="1:7" ht="18" customHeight="1">
      <c r="A3" s="211"/>
      <c r="B3" s="51"/>
      <c r="C3" s="172"/>
      <c r="D3" s="51"/>
      <c r="E3" s="54"/>
      <c r="F3" s="478"/>
      <c r="G3" s="479"/>
    </row>
    <row r="4" spans="1:7" ht="13.5" customHeight="1">
      <c r="A4" s="214" t="s">
        <v>1</v>
      </c>
      <c r="B4" s="55" t="s">
        <v>88</v>
      </c>
      <c r="C4" s="51"/>
      <c r="D4" s="51"/>
      <c r="E4" s="57" t="s">
        <v>2</v>
      </c>
      <c r="F4" s="149"/>
      <c r="G4" s="366"/>
    </row>
    <row r="5" spans="1:7" ht="12" customHeight="1">
      <c r="A5" s="214"/>
      <c r="B5" s="51" t="s">
        <v>0</v>
      </c>
      <c r="C5" s="51"/>
      <c r="D5" s="51"/>
      <c r="E5" s="447"/>
      <c r="F5" s="448"/>
      <c r="G5" s="449"/>
    </row>
    <row r="6" spans="1:7" ht="15" customHeight="1">
      <c r="A6" s="216" t="s">
        <v>39</v>
      </c>
      <c r="B6" s="46">
        <f>'100 Series '!$B$6</f>
        <v>0</v>
      </c>
      <c r="C6" s="48"/>
      <c r="D6" s="48"/>
      <c r="E6" s="57" t="s">
        <v>3</v>
      </c>
      <c r="F6" s="57"/>
      <c r="G6" s="328"/>
    </row>
    <row r="7" spans="1:7" ht="15.75">
      <c r="A7" s="214"/>
      <c r="B7" s="51" t="s">
        <v>0</v>
      </c>
      <c r="C7" s="51"/>
      <c r="D7" s="51"/>
      <c r="E7" s="46" t="str">
        <f>'100 Series '!E8</f>
        <v>April 1, 2020 to March 31, 2021</v>
      </c>
      <c r="F7" s="47"/>
      <c r="G7" s="330"/>
    </row>
    <row r="8" spans="1:7" ht="12" customHeight="1">
      <c r="A8" s="214" t="s">
        <v>4</v>
      </c>
      <c r="B8" s="48" t="s">
        <v>24</v>
      </c>
      <c r="C8" s="51"/>
      <c r="D8" s="51"/>
      <c r="E8" s="49"/>
      <c r="F8" s="58"/>
      <c r="G8" s="367"/>
    </row>
    <row r="9" spans="1:7" ht="12" customHeight="1" thickBot="1">
      <c r="A9" s="214"/>
      <c r="B9" s="57"/>
      <c r="C9" s="183"/>
      <c r="D9" s="183"/>
      <c r="E9" s="51"/>
      <c r="F9" s="51"/>
      <c r="G9" s="328"/>
    </row>
    <row r="10" spans="1:7" ht="14.25" customHeight="1" thickTop="1">
      <c r="A10" s="368" t="s">
        <v>7</v>
      </c>
      <c r="B10" s="26" t="s">
        <v>8</v>
      </c>
      <c r="C10" s="27" t="s">
        <v>8</v>
      </c>
      <c r="D10" s="29" t="s">
        <v>40</v>
      </c>
      <c r="E10" s="59" t="s">
        <v>5</v>
      </c>
      <c r="F10" s="60" t="s">
        <v>36</v>
      </c>
      <c r="G10" s="369" t="s">
        <v>6</v>
      </c>
    </row>
    <row r="11" spans="1:7" ht="14.25" customHeight="1">
      <c r="A11" s="339" t="s">
        <v>0</v>
      </c>
      <c r="B11" s="9" t="s">
        <v>9</v>
      </c>
      <c r="C11" s="10" t="s">
        <v>10</v>
      </c>
      <c r="D11" s="30" t="s">
        <v>10</v>
      </c>
      <c r="E11" s="36"/>
      <c r="F11" s="43"/>
      <c r="G11" s="340"/>
    </row>
    <row r="12" spans="1:7" ht="14.25" customHeight="1">
      <c r="A12" s="341" t="s">
        <v>11</v>
      </c>
      <c r="B12" s="9" t="s">
        <v>12</v>
      </c>
      <c r="C12" s="10" t="s">
        <v>13</v>
      </c>
      <c r="D12" s="31">
        <v>531</v>
      </c>
      <c r="E12" s="36"/>
      <c r="F12" s="43"/>
      <c r="G12" s="340"/>
    </row>
    <row r="13" spans="1:7" ht="14.25" customHeight="1" thickBot="1">
      <c r="A13" s="342" t="s">
        <v>0</v>
      </c>
      <c r="B13" s="8" t="s">
        <v>14</v>
      </c>
      <c r="C13" s="8" t="s">
        <v>14</v>
      </c>
      <c r="D13" s="32" t="s">
        <v>14</v>
      </c>
      <c r="E13" s="36"/>
      <c r="F13" s="43"/>
      <c r="G13" s="340"/>
    </row>
    <row r="14" spans="1:7" ht="12.75" customHeight="1" thickTop="1">
      <c r="A14" s="343" t="s">
        <v>15</v>
      </c>
      <c r="B14" s="1"/>
      <c r="C14" s="1"/>
      <c r="D14" s="33"/>
      <c r="E14" s="37"/>
      <c r="F14" s="33"/>
      <c r="G14" s="344"/>
    </row>
    <row r="15" spans="1:7" ht="14.25" customHeight="1">
      <c r="A15" s="464" t="str">
        <f>'100 Series '!A16:D16</f>
        <v>Includes Nosings under railing and across steps, finished and Garage Stairs</v>
      </c>
      <c r="B15" s="465"/>
      <c r="C15" s="465"/>
      <c r="D15" s="466"/>
      <c r="E15" s="62"/>
      <c r="F15" s="63"/>
      <c r="G15" s="371"/>
    </row>
    <row r="16" spans="1:7" ht="14.25" customHeight="1">
      <c r="A16" s="370"/>
      <c r="B16" s="159"/>
      <c r="C16" s="160"/>
      <c r="D16" s="160"/>
      <c r="E16" s="61"/>
      <c r="F16" s="161"/>
      <c r="G16" s="372"/>
    </row>
    <row r="17" spans="1:7" s="200" customFormat="1" ht="14.25" customHeight="1">
      <c r="A17" s="373" t="s">
        <v>170</v>
      </c>
      <c r="B17" s="96"/>
      <c r="C17" s="96"/>
      <c r="D17" s="97"/>
      <c r="E17" s="98">
        <f>B17+C17+D17</f>
        <v>0</v>
      </c>
      <c r="F17" s="97">
        <f>0.13*(E17)</f>
        <v>0</v>
      </c>
      <c r="G17" s="374">
        <f>E17+F17</f>
        <v>0</v>
      </c>
    </row>
    <row r="18" spans="1:7" ht="14.25" customHeight="1">
      <c r="A18" s="373"/>
      <c r="B18" s="96"/>
      <c r="C18" s="96"/>
      <c r="D18" s="97"/>
      <c r="E18" s="98"/>
      <c r="F18" s="97"/>
      <c r="G18" s="374"/>
    </row>
    <row r="19" spans="1:7" ht="14.25" customHeight="1">
      <c r="A19" s="373" t="s">
        <v>171</v>
      </c>
      <c r="B19" s="96"/>
      <c r="C19" s="96"/>
      <c r="D19" s="97"/>
      <c r="E19" s="98">
        <f>B19+C19+D19</f>
        <v>0</v>
      </c>
      <c r="F19" s="97">
        <f>0.13*(E19)</f>
        <v>0</v>
      </c>
      <c r="G19" s="374">
        <f>E19+F19</f>
        <v>0</v>
      </c>
    </row>
    <row r="20" spans="1:7" ht="14.25" customHeight="1">
      <c r="A20" s="370"/>
      <c r="B20" s="159"/>
      <c r="C20" s="160"/>
      <c r="D20" s="160"/>
      <c r="E20" s="61"/>
      <c r="F20" s="161"/>
      <c r="G20" s="372"/>
    </row>
    <row r="21" spans="1:7" ht="14.25" customHeight="1">
      <c r="A21" s="373" t="s">
        <v>172</v>
      </c>
      <c r="B21" s="96"/>
      <c r="C21" s="96"/>
      <c r="D21" s="97"/>
      <c r="E21" s="98">
        <f>B21+C21+D21</f>
        <v>0</v>
      </c>
      <c r="F21" s="97">
        <f>0.13*(E21)</f>
        <v>0</v>
      </c>
      <c r="G21" s="374">
        <f>E21+F21</f>
        <v>0</v>
      </c>
    </row>
    <row r="22" spans="1:7" ht="14.25" customHeight="1">
      <c r="A22" s="375"/>
      <c r="B22" s="99"/>
      <c r="C22" s="99"/>
      <c r="D22" s="100"/>
      <c r="E22" s="101"/>
      <c r="F22" s="102"/>
      <c r="G22" s="376"/>
    </row>
    <row r="23" spans="1:7" ht="14.25" customHeight="1">
      <c r="A23" s="373" t="s">
        <v>173</v>
      </c>
      <c r="B23" s="96"/>
      <c r="C23" s="96"/>
      <c r="D23" s="97"/>
      <c r="E23" s="98">
        <f>B23+C23+D23</f>
        <v>0</v>
      </c>
      <c r="F23" s="97">
        <f>0.13*(E23)</f>
        <v>0</v>
      </c>
      <c r="G23" s="374">
        <f>E23+F23</f>
        <v>0</v>
      </c>
    </row>
    <row r="24" spans="1:7" ht="14.25" customHeight="1">
      <c r="A24" s="373"/>
      <c r="B24" s="96"/>
      <c r="C24" s="96"/>
      <c r="D24" s="97"/>
      <c r="E24" s="98"/>
      <c r="F24" s="97"/>
      <c r="G24" s="374"/>
    </row>
    <row r="25" spans="1:7" ht="14.25" customHeight="1">
      <c r="A25" s="373" t="s">
        <v>174</v>
      </c>
      <c r="B25" s="96"/>
      <c r="C25" s="96"/>
      <c r="D25" s="97"/>
      <c r="E25" s="98">
        <f>B25+C25+D25</f>
        <v>0</v>
      </c>
      <c r="F25" s="97">
        <f>0.13*(E25)</f>
        <v>0</v>
      </c>
      <c r="G25" s="374">
        <f>E25+F25</f>
        <v>0</v>
      </c>
    </row>
    <row r="26" spans="1:7" ht="14.25" customHeight="1">
      <c r="A26" s="373"/>
      <c r="B26" s="96"/>
      <c r="C26" s="96"/>
      <c r="D26" s="97"/>
      <c r="E26" s="98"/>
      <c r="F26" s="97"/>
      <c r="G26" s="374"/>
    </row>
    <row r="27" spans="1:7" ht="14.25" customHeight="1">
      <c r="A27" s="347" t="s">
        <v>175</v>
      </c>
      <c r="B27" s="96"/>
      <c r="C27" s="96"/>
      <c r="D27" s="97"/>
      <c r="E27" s="98">
        <f t="shared" ref="E27:E28" si="0">B27+C27+D27</f>
        <v>0</v>
      </c>
      <c r="F27" s="97">
        <f>0.13*(E27)</f>
        <v>0</v>
      </c>
      <c r="G27" s="374">
        <f>E27+F27</f>
        <v>0</v>
      </c>
    </row>
    <row r="28" spans="1:7" ht="14.25" customHeight="1">
      <c r="A28" s="373" t="s">
        <v>176</v>
      </c>
      <c r="B28" s="96"/>
      <c r="C28" s="96"/>
      <c r="D28" s="97"/>
      <c r="E28" s="98">
        <f t="shared" si="0"/>
        <v>0</v>
      </c>
      <c r="F28" s="97">
        <f>0.13*(E28)</f>
        <v>0</v>
      </c>
      <c r="G28" s="374">
        <f>E28+F28</f>
        <v>0</v>
      </c>
    </row>
    <row r="29" spans="1:7" ht="14.25" customHeight="1">
      <c r="A29" s="373"/>
      <c r="B29" s="96"/>
      <c r="C29" s="96"/>
      <c r="D29" s="97"/>
      <c r="E29" s="98"/>
      <c r="F29" s="97"/>
      <c r="G29" s="374"/>
    </row>
    <row r="30" spans="1:7" s="95" customFormat="1" ht="14.25" customHeight="1">
      <c r="A30" s="377" t="s">
        <v>177</v>
      </c>
      <c r="B30" s="148"/>
      <c r="C30" s="148"/>
      <c r="D30" s="151"/>
      <c r="E30" s="98">
        <f>B30+C30+D30</f>
        <v>0</v>
      </c>
      <c r="F30" s="151">
        <f>0.13*(E30)</f>
        <v>0</v>
      </c>
      <c r="G30" s="378">
        <f>E30+F30</f>
        <v>0</v>
      </c>
    </row>
    <row r="31" spans="1:7" s="95" customFormat="1" ht="14.25" customHeight="1">
      <c r="A31" s="377"/>
      <c r="B31" s="148"/>
      <c r="C31" s="148"/>
      <c r="D31" s="151"/>
      <c r="E31" s="152"/>
      <c r="F31" s="151"/>
      <c r="G31" s="378"/>
    </row>
    <row r="32" spans="1:7" s="95" customFormat="1" ht="14.25" customHeight="1">
      <c r="A32" s="377" t="s">
        <v>178</v>
      </c>
      <c r="B32" s="148"/>
      <c r="C32" s="148"/>
      <c r="D32" s="151"/>
      <c r="E32" s="98">
        <f>B32+C32+D32</f>
        <v>0</v>
      </c>
      <c r="F32" s="151">
        <f>0.13*(E32)</f>
        <v>0</v>
      </c>
      <c r="G32" s="378">
        <f>E32+F32</f>
        <v>0</v>
      </c>
    </row>
    <row r="33" spans="1:8" ht="14.25" customHeight="1">
      <c r="A33" s="373"/>
      <c r="B33" s="103"/>
      <c r="C33" s="103"/>
      <c r="D33" s="104"/>
      <c r="E33" s="105"/>
      <c r="F33" s="104"/>
      <c r="G33" s="379"/>
    </row>
    <row r="34" spans="1:8" ht="15" customHeight="1">
      <c r="A34" s="347" t="s">
        <v>138</v>
      </c>
      <c r="B34" s="467" t="s">
        <v>139</v>
      </c>
      <c r="C34" s="468"/>
      <c r="D34" s="469"/>
      <c r="E34" s="44"/>
      <c r="F34" s="24">
        <f>0.13*(E34)</f>
        <v>0</v>
      </c>
      <c r="G34" s="348">
        <f>E34+F34</f>
        <v>0</v>
      </c>
    </row>
    <row r="35" spans="1:8" ht="15" customHeight="1">
      <c r="A35" s="349"/>
      <c r="B35" s="470"/>
      <c r="C35" s="471"/>
      <c r="D35" s="472"/>
      <c r="E35" s="44"/>
      <c r="F35" s="24"/>
      <c r="G35" s="348"/>
    </row>
    <row r="36" spans="1:8" ht="14.25" customHeight="1">
      <c r="A36" s="380"/>
      <c r="B36" s="96"/>
      <c r="C36" s="96"/>
      <c r="D36" s="97"/>
      <c r="E36" s="98"/>
      <c r="F36" s="97"/>
      <c r="G36" s="374"/>
      <c r="H36" s="95"/>
    </row>
    <row r="37" spans="1:8" ht="14.25" customHeight="1">
      <c r="A37" s="350"/>
      <c r="B37" s="86"/>
      <c r="C37" s="86"/>
      <c r="D37" s="87"/>
      <c r="E37" s="88"/>
      <c r="F37" s="87"/>
      <c r="G37" s="381"/>
    </row>
    <row r="38" spans="1:8" ht="14.25" customHeight="1">
      <c r="A38" s="380"/>
      <c r="B38" s="96"/>
      <c r="C38" s="96"/>
      <c r="D38" s="97"/>
      <c r="E38" s="98"/>
      <c r="F38" s="97"/>
      <c r="G38" s="374"/>
      <c r="H38" s="95"/>
    </row>
    <row r="39" spans="1:8" ht="14.25" customHeight="1">
      <c r="A39" s="350"/>
      <c r="B39" s="86"/>
      <c r="C39" s="86"/>
      <c r="D39" s="87"/>
      <c r="E39" s="88"/>
      <c r="F39" s="87"/>
      <c r="G39" s="381"/>
    </row>
    <row r="40" spans="1:8" ht="14.25" customHeight="1">
      <c r="A40" s="350"/>
      <c r="B40" s="92"/>
      <c r="C40" s="92"/>
      <c r="D40" s="93"/>
      <c r="E40" s="94"/>
      <c r="F40" s="93"/>
      <c r="G40" s="382"/>
    </row>
    <row r="41" spans="1:8" ht="14.25" customHeight="1">
      <c r="A41" s="347"/>
      <c r="B41" s="64"/>
      <c r="C41" s="64"/>
      <c r="D41" s="65"/>
      <c r="E41" s="66"/>
      <c r="F41" s="65"/>
      <c r="G41" s="383"/>
    </row>
    <row r="42" spans="1:8" ht="14.25" customHeight="1">
      <c r="A42" s="347"/>
      <c r="B42" s="64"/>
      <c r="C42" s="64"/>
      <c r="D42" s="65"/>
      <c r="E42" s="66"/>
      <c r="F42" s="65"/>
      <c r="G42" s="383"/>
    </row>
    <row r="43" spans="1:8" ht="14.25" customHeight="1">
      <c r="A43" s="350"/>
      <c r="B43" s="64"/>
      <c r="C43" s="64"/>
      <c r="D43" s="65"/>
      <c r="E43" s="66"/>
      <c r="F43" s="65"/>
      <c r="G43" s="383"/>
    </row>
    <row r="44" spans="1:8" ht="14.25" customHeight="1">
      <c r="A44" s="350"/>
      <c r="B44" s="64"/>
      <c r="C44" s="64"/>
      <c r="D44" s="65"/>
      <c r="E44" s="66"/>
      <c r="F44" s="65"/>
      <c r="G44" s="383"/>
    </row>
    <row r="45" spans="1:8" ht="14.25" customHeight="1">
      <c r="A45" s="350"/>
      <c r="B45" s="64"/>
      <c r="C45" s="64"/>
      <c r="D45" s="65"/>
      <c r="E45" s="66"/>
      <c r="F45" s="65"/>
      <c r="G45" s="383"/>
    </row>
    <row r="46" spans="1:8" ht="14.25" customHeight="1">
      <c r="A46" s="350"/>
      <c r="B46" s="64"/>
      <c r="C46" s="64"/>
      <c r="D46" s="65"/>
      <c r="E46" s="66"/>
      <c r="F46" s="65"/>
      <c r="G46" s="383"/>
    </row>
    <row r="47" spans="1:8" ht="14.25" customHeight="1">
      <c r="A47" s="350"/>
      <c r="B47" s="64"/>
      <c r="C47" s="64"/>
      <c r="D47" s="65"/>
      <c r="E47" s="66"/>
      <c r="F47" s="65"/>
      <c r="G47" s="383"/>
    </row>
    <row r="48" spans="1:8" ht="14.25" customHeight="1">
      <c r="A48" s="350"/>
      <c r="B48" s="64"/>
      <c r="C48" s="64"/>
      <c r="D48" s="65"/>
      <c r="E48" s="66"/>
      <c r="F48" s="65"/>
      <c r="G48" s="383"/>
    </row>
    <row r="49" spans="1:7" ht="14.25" customHeight="1">
      <c r="A49" s="350"/>
      <c r="B49" s="64"/>
      <c r="C49" s="64"/>
      <c r="D49" s="65"/>
      <c r="E49" s="66"/>
      <c r="F49" s="65"/>
      <c r="G49" s="383"/>
    </row>
    <row r="50" spans="1:7" ht="14.25" customHeight="1">
      <c r="A50" s="350"/>
      <c r="B50" s="64"/>
      <c r="C50" s="64"/>
      <c r="D50" s="65"/>
      <c r="E50" s="66"/>
      <c r="F50" s="65"/>
      <c r="G50" s="383"/>
    </row>
    <row r="51" spans="1:7" ht="14.25" customHeight="1">
      <c r="A51" s="350"/>
      <c r="B51" s="64"/>
      <c r="C51" s="64"/>
      <c r="D51" s="65"/>
      <c r="E51" s="66"/>
      <c r="F51" s="65"/>
      <c r="G51" s="383"/>
    </row>
    <row r="52" spans="1:7" ht="14.25" customHeight="1">
      <c r="A52" s="350"/>
      <c r="B52" s="64"/>
      <c r="C52" s="64"/>
      <c r="D52" s="65"/>
      <c r="E52" s="66"/>
      <c r="F52" s="65"/>
      <c r="G52" s="383"/>
    </row>
    <row r="53" spans="1:7" ht="14.25" customHeight="1">
      <c r="A53" s="350"/>
      <c r="B53" s="64"/>
      <c r="C53" s="64"/>
      <c r="D53" s="65"/>
      <c r="E53" s="66"/>
      <c r="F53" s="65"/>
      <c r="G53" s="383"/>
    </row>
    <row r="54" spans="1:7" ht="14.25" customHeight="1">
      <c r="A54" s="350"/>
      <c r="B54" s="64"/>
      <c r="C54" s="64"/>
      <c r="D54" s="65"/>
      <c r="E54" s="66"/>
      <c r="F54" s="65"/>
      <c r="G54" s="383"/>
    </row>
    <row r="55" spans="1:7" ht="14.25" customHeight="1">
      <c r="A55" s="350"/>
      <c r="B55" s="64"/>
      <c r="C55" s="64"/>
      <c r="D55" s="65"/>
      <c r="E55" s="66"/>
      <c r="F55" s="65"/>
      <c r="G55" s="383"/>
    </row>
    <row r="56" spans="1:7" ht="13.5" customHeight="1">
      <c r="A56" s="370"/>
      <c r="B56" s="69"/>
      <c r="C56" s="67"/>
      <c r="D56" s="67"/>
      <c r="E56" s="62"/>
      <c r="F56" s="68"/>
      <c r="G56" s="384"/>
    </row>
    <row r="57" spans="1:7" ht="13.5" customHeight="1">
      <c r="A57" s="370"/>
      <c r="B57" s="61"/>
      <c r="C57" s="61"/>
      <c r="D57" s="61"/>
      <c r="E57" s="62"/>
      <c r="F57" s="63"/>
      <c r="G57" s="371"/>
    </row>
    <row r="58" spans="1:7" ht="13.5" customHeight="1" thickBot="1">
      <c r="A58" s="385"/>
      <c r="B58" s="72"/>
      <c r="C58" s="73"/>
      <c r="D58" s="74"/>
      <c r="E58" s="76"/>
      <c r="F58" s="77"/>
      <c r="G58" s="386"/>
    </row>
    <row r="59" spans="1:7" ht="13.5" customHeight="1" thickTop="1" thickBot="1">
      <c r="A59" s="258" t="s">
        <v>41</v>
      </c>
      <c r="B59" s="4" t="s">
        <v>144</v>
      </c>
      <c r="C59" s="4"/>
      <c r="D59" s="4"/>
      <c r="E59" s="4"/>
      <c r="F59" s="5"/>
      <c r="G59" s="355"/>
    </row>
    <row r="60" spans="1:7" ht="10.9" customHeight="1" thickTop="1">
      <c r="A60" s="236"/>
      <c r="B60" s="18"/>
      <c r="C60" s="18"/>
      <c r="D60" s="18"/>
      <c r="E60" s="18"/>
      <c r="F60" s="18"/>
      <c r="G60" s="358"/>
    </row>
    <row r="61" spans="1:7" ht="13.5" customHeight="1">
      <c r="A61" s="236"/>
      <c r="B61" s="28" t="s">
        <v>27</v>
      </c>
      <c r="C61" s="18"/>
      <c r="D61" s="18"/>
      <c r="E61" s="14"/>
      <c r="F61" s="14"/>
      <c r="G61" s="359"/>
    </row>
    <row r="62" spans="1:7" ht="12" customHeight="1">
      <c r="A62" s="261"/>
      <c r="B62" s="18"/>
      <c r="C62" s="18"/>
      <c r="D62" s="18"/>
      <c r="E62" s="14"/>
      <c r="F62" s="14"/>
      <c r="G62" s="359"/>
    </row>
    <row r="63" spans="1:7" ht="12" customHeight="1">
      <c r="A63" s="236" t="s">
        <v>42</v>
      </c>
      <c r="B63" s="18"/>
      <c r="C63" s="18"/>
      <c r="D63" s="17"/>
      <c r="E63" s="15"/>
      <c r="F63" s="15"/>
      <c r="G63" s="360"/>
    </row>
    <row r="64" spans="1:7" ht="12" customHeight="1">
      <c r="A64" s="236" t="s">
        <v>43</v>
      </c>
      <c r="B64" s="18"/>
      <c r="C64" s="18"/>
      <c r="D64" s="18"/>
      <c r="E64" s="14"/>
      <c r="F64" s="14"/>
      <c r="G64" s="359"/>
    </row>
    <row r="65" spans="1:7" ht="12" customHeight="1">
      <c r="A65" s="263" t="s">
        <v>44</v>
      </c>
      <c r="B65" s="19"/>
      <c r="C65" s="20"/>
      <c r="D65" s="20"/>
      <c r="E65" s="14"/>
      <c r="F65" s="14"/>
      <c r="G65" s="359"/>
    </row>
    <row r="66" spans="1:7" ht="12" customHeight="1">
      <c r="A66" s="238" t="s">
        <v>45</v>
      </c>
      <c r="B66" s="18"/>
      <c r="C66" s="18"/>
      <c r="D66" s="18"/>
      <c r="E66" s="14"/>
      <c r="F66" s="14"/>
      <c r="G66" s="359"/>
    </row>
    <row r="67" spans="1:7" ht="12" customHeight="1">
      <c r="A67" s="238" t="s">
        <v>46</v>
      </c>
      <c r="B67" s="18"/>
      <c r="C67" s="18"/>
      <c r="D67" s="20"/>
      <c r="E67" s="16"/>
      <c r="F67" s="16"/>
      <c r="G67" s="361"/>
    </row>
    <row r="68" spans="1:7" ht="12" customHeight="1">
      <c r="A68" s="236" t="s">
        <v>47</v>
      </c>
      <c r="B68" s="18"/>
      <c r="C68" s="18"/>
      <c r="D68" s="18"/>
      <c r="E68" s="14"/>
      <c r="F68" s="14"/>
      <c r="G68" s="359"/>
    </row>
    <row r="69" spans="1:7" ht="12" customHeight="1">
      <c r="A69" s="236" t="s">
        <v>20</v>
      </c>
      <c r="B69" s="18"/>
      <c r="C69" s="18"/>
      <c r="D69" s="18"/>
      <c r="E69" s="14"/>
      <c r="F69" s="14"/>
      <c r="G69" s="359"/>
    </row>
    <row r="70" spans="1:7" ht="12" customHeight="1">
      <c r="A70" s="238" t="s">
        <v>48</v>
      </c>
      <c r="B70" s="18"/>
      <c r="C70" s="18"/>
      <c r="D70" s="18"/>
      <c r="E70" s="106" t="s">
        <v>143</v>
      </c>
      <c r="F70" s="197"/>
      <c r="G70" s="362"/>
    </row>
    <row r="71" spans="1:7" ht="12" customHeight="1">
      <c r="A71" s="387" t="s">
        <v>49</v>
      </c>
      <c r="B71" s="18"/>
      <c r="C71" s="18"/>
      <c r="D71" s="18"/>
      <c r="E71" s="14"/>
      <c r="F71" s="14"/>
      <c r="G71" s="359"/>
    </row>
    <row r="72" spans="1:7" ht="9.75" customHeight="1">
      <c r="A72" s="236" t="s">
        <v>0</v>
      </c>
      <c r="B72" s="18"/>
      <c r="C72" s="18"/>
      <c r="D72" s="18"/>
      <c r="E72" s="18" t="s">
        <v>85</v>
      </c>
      <c r="F72" s="198"/>
      <c r="G72" s="363"/>
    </row>
    <row r="73" spans="1:7" ht="18" customHeight="1" thickBot="1">
      <c r="A73" s="265" t="s">
        <v>21</v>
      </c>
      <c r="B73" s="266"/>
      <c r="C73" s="267">
        <v>30</v>
      </c>
      <c r="D73" s="266" t="s">
        <v>22</v>
      </c>
      <c r="E73" s="266" t="s">
        <v>23</v>
      </c>
      <c r="F73" s="364"/>
      <c r="G73" s="365"/>
    </row>
  </sheetData>
  <mergeCells count="5">
    <mergeCell ref="A1:G1"/>
    <mergeCell ref="F2:G2"/>
    <mergeCell ref="F3:G3"/>
    <mergeCell ref="A15:D15"/>
    <mergeCell ref="B34:D35"/>
  </mergeCells>
  <printOptions horizontalCentered="1"/>
  <pageMargins left="0" right="0" top="0" bottom="0" header="0.51181102362204722" footer="0.51181102362204722"/>
  <pageSetup paperSize="5" scale="87" fitToHeight="0" orientation="portrait" r:id="rId1"/>
  <headerFooter alignWithMargins="0">
    <oddFooter>&amp;LRevised April 16, 2019 for sunken foyer charge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B8A23-F415-4D24-94C7-89077C36ECBA}">
  <sheetPr>
    <pageSetUpPr fitToPage="1"/>
  </sheetPr>
  <dimension ref="A1:G66"/>
  <sheetViews>
    <sheetView view="pageBreakPreview" topLeftCell="A22" zoomScaleNormal="100" zoomScaleSheetLayoutView="100" workbookViewId="0">
      <selection activeCell="A50" sqref="A50"/>
    </sheetView>
  </sheetViews>
  <sheetFormatPr defaultColWidth="11.44140625" defaultRowHeight="15"/>
  <cols>
    <col min="1" max="1" width="14.77734375" customWidth="1"/>
    <col min="2" max="7" width="13.77734375" customWidth="1"/>
  </cols>
  <sheetData>
    <row r="1" spans="1:7" ht="30" customHeight="1">
      <c r="A1" s="473" t="s">
        <v>50</v>
      </c>
      <c r="B1" s="474"/>
      <c r="C1" s="474"/>
      <c r="D1" s="474"/>
      <c r="E1" s="474"/>
      <c r="F1" s="474"/>
      <c r="G1" s="475"/>
    </row>
    <row r="2" spans="1:7">
      <c r="A2" s="214" t="s">
        <v>38</v>
      </c>
      <c r="B2" s="149" t="s">
        <v>111</v>
      </c>
      <c r="C2" s="150"/>
      <c r="D2" s="150"/>
      <c r="E2" s="52" t="s">
        <v>37</v>
      </c>
      <c r="F2" s="476">
        <f>'100 Series '!F2</f>
        <v>43922</v>
      </c>
      <c r="G2" s="477"/>
    </row>
    <row r="3" spans="1:7" ht="18" customHeight="1">
      <c r="A3" s="211"/>
      <c r="B3" s="51"/>
      <c r="C3" s="172"/>
      <c r="D3" s="51"/>
      <c r="E3" s="54"/>
      <c r="F3" s="478"/>
      <c r="G3" s="479"/>
    </row>
    <row r="4" spans="1:7" ht="13.5" customHeight="1">
      <c r="A4" s="214" t="s">
        <v>1</v>
      </c>
      <c r="B4" s="55" t="s">
        <v>88</v>
      </c>
      <c r="C4" s="51"/>
      <c r="D4" s="51"/>
      <c r="E4" s="57" t="s">
        <v>2</v>
      </c>
      <c r="F4" s="149"/>
      <c r="G4" s="366"/>
    </row>
    <row r="5" spans="1:7" ht="12" customHeight="1">
      <c r="A5" s="214"/>
      <c r="B5" s="51" t="s">
        <v>0</v>
      </c>
      <c r="C5" s="51"/>
      <c r="D5" s="51"/>
      <c r="E5" s="447"/>
      <c r="F5" s="448"/>
      <c r="G5" s="449"/>
    </row>
    <row r="6" spans="1:7" ht="15" customHeight="1">
      <c r="A6" s="216" t="s">
        <v>39</v>
      </c>
      <c r="B6" s="46">
        <f>'100 Series '!$B$6</f>
        <v>0</v>
      </c>
      <c r="C6" s="48"/>
      <c r="D6" s="48"/>
      <c r="E6" s="57" t="s">
        <v>3</v>
      </c>
      <c r="F6" s="57"/>
      <c r="G6" s="328"/>
    </row>
    <row r="7" spans="1:7" ht="15.75">
      <c r="A7" s="214"/>
      <c r="B7" s="51" t="s">
        <v>0</v>
      </c>
      <c r="C7" s="51"/>
      <c r="D7" s="51"/>
      <c r="E7" s="46" t="str">
        <f>'100 Series '!E8</f>
        <v>April 1, 2020 to March 31, 2021</v>
      </c>
      <c r="F7" s="47"/>
      <c r="G7" s="330"/>
    </row>
    <row r="8" spans="1:7" ht="12" customHeight="1">
      <c r="A8" s="214" t="s">
        <v>4</v>
      </c>
      <c r="B8" s="48" t="s">
        <v>24</v>
      </c>
      <c r="C8" s="51"/>
      <c r="D8" s="51"/>
      <c r="E8" s="49"/>
      <c r="F8" s="58"/>
      <c r="G8" s="367"/>
    </row>
    <row r="9" spans="1:7" ht="12" customHeight="1" thickBot="1">
      <c r="A9" s="214"/>
      <c r="B9" s="57"/>
      <c r="C9" s="455"/>
      <c r="D9" s="455"/>
      <c r="E9" s="51"/>
      <c r="F9" s="51"/>
      <c r="G9" s="328"/>
    </row>
    <row r="10" spans="1:7" ht="14.25" customHeight="1" thickTop="1">
      <c r="A10" s="368" t="s">
        <v>7</v>
      </c>
      <c r="B10" s="26"/>
      <c r="C10" s="27"/>
      <c r="D10" s="29"/>
      <c r="E10" s="59" t="s">
        <v>5</v>
      </c>
      <c r="F10" s="60" t="s">
        <v>36</v>
      </c>
      <c r="G10" s="369" t="s">
        <v>6</v>
      </c>
    </row>
    <row r="11" spans="1:7" ht="14.25" customHeight="1">
      <c r="A11" s="339" t="s">
        <v>0</v>
      </c>
      <c r="B11" s="9"/>
      <c r="C11" s="10"/>
      <c r="D11" s="30"/>
      <c r="E11" s="36"/>
      <c r="F11" s="43"/>
      <c r="G11" s="340"/>
    </row>
    <row r="12" spans="1:7" ht="14.25" customHeight="1">
      <c r="A12" s="341" t="s">
        <v>11</v>
      </c>
      <c r="B12" s="9"/>
      <c r="C12" s="10"/>
      <c r="D12" s="31"/>
      <c r="E12" s="532">
        <v>680</v>
      </c>
      <c r="F12" s="533">
        <v>0.13</v>
      </c>
      <c r="G12" s="340"/>
    </row>
    <row r="13" spans="1:7" ht="14.25" customHeight="1" thickBot="1">
      <c r="A13" s="342" t="s">
        <v>0</v>
      </c>
      <c r="B13" s="8"/>
      <c r="C13" s="8"/>
      <c r="D13" s="32"/>
      <c r="E13" s="36"/>
      <c r="F13" s="43"/>
      <c r="G13" s="340"/>
    </row>
    <row r="14" spans="1:7" ht="12.75" customHeight="1" thickTop="1">
      <c r="A14" s="343" t="s">
        <v>15</v>
      </c>
      <c r="B14" s="537" t="s">
        <v>62</v>
      </c>
      <c r="C14" s="1"/>
      <c r="D14" s="33"/>
      <c r="E14" s="37"/>
      <c r="F14" s="33"/>
      <c r="G14" s="344"/>
    </row>
    <row r="15" spans="1:7" ht="14.25" customHeight="1">
      <c r="A15" s="370"/>
      <c r="B15" s="159"/>
      <c r="C15" s="160"/>
      <c r="D15" s="160"/>
      <c r="E15" s="61"/>
      <c r="F15" s="161"/>
      <c r="G15" s="372"/>
    </row>
    <row r="16" spans="1:7" s="200" customFormat="1" ht="14.25" customHeight="1">
      <c r="A16" s="373">
        <v>801</v>
      </c>
      <c r="B16" s="21" t="s">
        <v>162</v>
      </c>
      <c r="C16" s="96"/>
      <c r="D16" s="97"/>
      <c r="E16" s="98"/>
      <c r="F16" s="24">
        <f>$F$13*(E16)</f>
        <v>0</v>
      </c>
      <c r="G16" s="348">
        <f>E16+F16</f>
        <v>0</v>
      </c>
    </row>
    <row r="17" spans="1:7" ht="15" customHeight="1">
      <c r="A17" s="347"/>
      <c r="B17" s="24" t="s">
        <v>163</v>
      </c>
      <c r="C17" s="21"/>
      <c r="D17" s="21"/>
      <c r="E17" s="44"/>
      <c r="F17" s="24">
        <f t="shared" ref="F17" si="0">$F$13*(E17)</f>
        <v>0</v>
      </c>
      <c r="G17" s="348">
        <f t="shared" ref="G17" si="1">E17+F17</f>
        <v>0</v>
      </c>
    </row>
    <row r="18" spans="1:7" ht="14.25" customHeight="1">
      <c r="A18" s="373"/>
      <c r="B18" s="96"/>
      <c r="C18" s="96"/>
      <c r="D18" s="97"/>
      <c r="E18" s="98"/>
      <c r="F18" s="97"/>
      <c r="G18" s="374"/>
    </row>
    <row r="19" spans="1:7" ht="14.25" customHeight="1">
      <c r="A19" s="373">
        <v>804</v>
      </c>
      <c r="B19" s="21" t="s">
        <v>162</v>
      </c>
      <c r="C19" s="96"/>
      <c r="D19" s="97"/>
      <c r="E19" s="98"/>
      <c r="F19" s="24">
        <f>$F$13*(E19)</f>
        <v>0</v>
      </c>
      <c r="G19" s="348">
        <f>E19+F19</f>
        <v>0</v>
      </c>
    </row>
    <row r="20" spans="1:7" ht="15" customHeight="1">
      <c r="A20" s="347"/>
      <c r="B20" s="24" t="s">
        <v>163</v>
      </c>
      <c r="C20" s="21"/>
      <c r="D20" s="21"/>
      <c r="E20" s="44"/>
      <c r="F20" s="24">
        <f t="shared" ref="F20" si="2">$F$13*(E20)</f>
        <v>0</v>
      </c>
      <c r="G20" s="348">
        <f t="shared" ref="G20" si="3">E20+F20</f>
        <v>0</v>
      </c>
    </row>
    <row r="21" spans="1:7" ht="14.25" customHeight="1">
      <c r="A21" s="370"/>
      <c r="B21" s="159"/>
      <c r="C21" s="160"/>
      <c r="D21" s="160"/>
      <c r="E21" s="61"/>
      <c r="F21" s="161"/>
      <c r="G21" s="372"/>
    </row>
    <row r="22" spans="1:7" ht="14.25" customHeight="1">
      <c r="A22" s="373">
        <v>805</v>
      </c>
      <c r="B22" s="21" t="s">
        <v>162</v>
      </c>
      <c r="C22" s="96"/>
      <c r="D22" s="97"/>
      <c r="E22" s="98"/>
      <c r="F22" s="24">
        <f>$F$13*(E22)</f>
        <v>0</v>
      </c>
      <c r="G22" s="348">
        <f>E22+F22</f>
        <v>0</v>
      </c>
    </row>
    <row r="23" spans="1:7" ht="15" customHeight="1">
      <c r="A23" s="347"/>
      <c r="B23" s="24" t="s">
        <v>163</v>
      </c>
      <c r="C23" s="21"/>
      <c r="D23" s="21"/>
      <c r="E23" s="44"/>
      <c r="F23" s="24">
        <f t="shared" ref="F23" si="4">$F$13*(E23)</f>
        <v>0</v>
      </c>
      <c r="G23" s="348">
        <f t="shared" ref="G23" si="5">E23+F23</f>
        <v>0</v>
      </c>
    </row>
    <row r="24" spans="1:7" ht="14.25" customHeight="1">
      <c r="A24" s="375"/>
      <c r="B24" s="99"/>
      <c r="C24" s="99"/>
      <c r="D24" s="100"/>
      <c r="E24" s="101"/>
      <c r="F24" s="102"/>
      <c r="G24" s="376"/>
    </row>
    <row r="25" spans="1:7" ht="14.25" customHeight="1">
      <c r="A25" s="373">
        <v>810</v>
      </c>
      <c r="B25" s="21" t="s">
        <v>162</v>
      </c>
      <c r="C25" s="96"/>
      <c r="D25" s="97"/>
      <c r="E25" s="98"/>
      <c r="F25" s="24">
        <f>$F$13*(E25)</f>
        <v>0</v>
      </c>
      <c r="G25" s="348">
        <f>E25+F25</f>
        <v>0</v>
      </c>
    </row>
    <row r="26" spans="1:7" ht="15" customHeight="1">
      <c r="A26" s="347"/>
      <c r="B26" s="24" t="s">
        <v>163</v>
      </c>
      <c r="C26" s="21"/>
      <c r="D26" s="21"/>
      <c r="E26" s="44"/>
      <c r="F26" s="24">
        <f t="shared" ref="F26:F28" si="6">$F$13*(E26)</f>
        <v>0</v>
      </c>
      <c r="G26" s="348">
        <f t="shared" ref="G26:G28" si="7">E26+F26</f>
        <v>0</v>
      </c>
    </row>
    <row r="27" spans="1:7" ht="15" customHeight="1">
      <c r="A27" s="349"/>
      <c r="B27" s="21" t="s">
        <v>165</v>
      </c>
      <c r="C27" s="25"/>
      <c r="D27" s="25"/>
      <c r="E27" s="44"/>
      <c r="F27" s="24">
        <f t="shared" si="6"/>
        <v>0</v>
      </c>
      <c r="G27" s="348">
        <f t="shared" si="7"/>
        <v>0</v>
      </c>
    </row>
    <row r="28" spans="1:7" ht="15" customHeight="1">
      <c r="A28" s="349"/>
      <c r="B28" s="24" t="s">
        <v>166</v>
      </c>
      <c r="C28" s="25"/>
      <c r="D28" s="25"/>
      <c r="E28" s="44"/>
      <c r="F28" s="24">
        <f t="shared" si="6"/>
        <v>0</v>
      </c>
      <c r="G28" s="348">
        <f t="shared" si="7"/>
        <v>0</v>
      </c>
    </row>
    <row r="29" spans="1:7" ht="14.25" customHeight="1">
      <c r="A29" s="373"/>
      <c r="B29" s="96"/>
      <c r="C29" s="96"/>
      <c r="D29" s="97"/>
      <c r="E29" s="98"/>
      <c r="F29" s="97"/>
      <c r="G29" s="374"/>
    </row>
    <row r="30" spans="1:7" ht="14.25" customHeight="1">
      <c r="A30" s="373">
        <v>815</v>
      </c>
      <c r="B30" s="21" t="s">
        <v>162</v>
      </c>
      <c r="C30" s="96"/>
      <c r="D30" s="97"/>
      <c r="E30" s="98"/>
      <c r="F30" s="24">
        <f>$F$13*(E30)</f>
        <v>0</v>
      </c>
      <c r="G30" s="348">
        <f>E30+F30</f>
        <v>0</v>
      </c>
    </row>
    <row r="31" spans="1:7" ht="15" customHeight="1">
      <c r="A31" s="347"/>
      <c r="B31" s="24" t="s">
        <v>163</v>
      </c>
      <c r="C31" s="21"/>
      <c r="D31" s="21"/>
      <c r="E31" s="44"/>
      <c r="F31" s="24">
        <f t="shared" ref="F31:F33" si="8">$F$13*(E31)</f>
        <v>0</v>
      </c>
      <c r="G31" s="348">
        <f t="shared" ref="G31:G33" si="9">E31+F31</f>
        <v>0</v>
      </c>
    </row>
    <row r="32" spans="1:7" ht="15" customHeight="1">
      <c r="A32" s="349"/>
      <c r="B32" s="21" t="s">
        <v>165</v>
      </c>
      <c r="C32" s="25"/>
      <c r="D32" s="25"/>
      <c r="E32" s="44"/>
      <c r="F32" s="24">
        <f t="shared" si="8"/>
        <v>0</v>
      </c>
      <c r="G32" s="348">
        <f t="shared" si="9"/>
        <v>0</v>
      </c>
    </row>
    <row r="33" spans="1:7" ht="15" customHeight="1">
      <c r="A33" s="349"/>
      <c r="B33" s="24" t="s">
        <v>166</v>
      </c>
      <c r="C33" s="25"/>
      <c r="D33" s="25"/>
      <c r="E33" s="44"/>
      <c r="F33" s="24">
        <f t="shared" si="8"/>
        <v>0</v>
      </c>
      <c r="G33" s="348">
        <f t="shared" si="9"/>
        <v>0</v>
      </c>
    </row>
    <row r="34" spans="1:7" ht="14.25" customHeight="1">
      <c r="A34" s="373"/>
      <c r="B34" s="96"/>
      <c r="C34" s="96"/>
      <c r="D34" s="97"/>
      <c r="E34" s="98"/>
      <c r="F34" s="97"/>
      <c r="G34" s="374"/>
    </row>
    <row r="35" spans="1:7" ht="14.25" customHeight="1">
      <c r="A35" s="347">
        <v>825</v>
      </c>
      <c r="B35" s="21" t="s">
        <v>162</v>
      </c>
      <c r="C35" s="96"/>
      <c r="D35" s="97"/>
      <c r="E35" s="98"/>
      <c r="F35" s="24">
        <f>$F$13*(E35)</f>
        <v>0</v>
      </c>
      <c r="G35" s="348">
        <f>E35+F35</f>
        <v>0</v>
      </c>
    </row>
    <row r="36" spans="1:7" ht="15" customHeight="1">
      <c r="A36" s="347"/>
      <c r="B36" s="24" t="s">
        <v>163</v>
      </c>
      <c r="C36" s="21"/>
      <c r="D36" s="21"/>
      <c r="E36" s="44"/>
      <c r="F36" s="24">
        <f t="shared" ref="F36:F38" si="10">$F$13*(E36)</f>
        <v>0</v>
      </c>
      <c r="G36" s="348">
        <f t="shared" ref="G36:G38" si="11">E36+F36</f>
        <v>0</v>
      </c>
    </row>
    <row r="37" spans="1:7" ht="15" customHeight="1">
      <c r="A37" s="349"/>
      <c r="B37" s="21" t="s">
        <v>165</v>
      </c>
      <c r="C37" s="25"/>
      <c r="D37" s="25"/>
      <c r="E37" s="44"/>
      <c r="F37" s="24">
        <f t="shared" si="10"/>
        <v>0</v>
      </c>
      <c r="G37" s="348">
        <f t="shared" si="11"/>
        <v>0</v>
      </c>
    </row>
    <row r="38" spans="1:7" ht="15" customHeight="1">
      <c r="A38" s="349"/>
      <c r="B38" s="24" t="s">
        <v>166</v>
      </c>
      <c r="C38" s="25"/>
      <c r="D38" s="25"/>
      <c r="E38" s="44"/>
      <c r="F38" s="24">
        <f t="shared" si="10"/>
        <v>0</v>
      </c>
      <c r="G38" s="348">
        <f t="shared" si="11"/>
        <v>0</v>
      </c>
    </row>
    <row r="39" spans="1:7" ht="14.25" customHeight="1">
      <c r="A39" s="373"/>
      <c r="B39" s="96"/>
      <c r="C39" s="96"/>
      <c r="D39" s="97"/>
      <c r="E39" s="98"/>
      <c r="F39" s="97"/>
      <c r="G39" s="374"/>
    </row>
    <row r="40" spans="1:7" s="95" customFormat="1" ht="14.25" customHeight="1">
      <c r="A40" s="377">
        <v>830</v>
      </c>
      <c r="B40" s="21" t="s">
        <v>162</v>
      </c>
      <c r="C40" s="96"/>
      <c r="D40" s="97"/>
      <c r="E40" s="98"/>
      <c r="F40" s="24">
        <f>$F$13*(E40)</f>
        <v>0</v>
      </c>
      <c r="G40" s="348">
        <f>E40+F40</f>
        <v>0</v>
      </c>
    </row>
    <row r="41" spans="1:7" ht="15" customHeight="1">
      <c r="A41" s="347"/>
      <c r="B41" s="24" t="s">
        <v>163</v>
      </c>
      <c r="C41" s="21"/>
      <c r="D41" s="21"/>
      <c r="E41" s="44"/>
      <c r="F41" s="24">
        <f t="shared" ref="F41:F43" si="12">$F$13*(E41)</f>
        <v>0</v>
      </c>
      <c r="G41" s="348">
        <f t="shared" ref="G41:G43" si="13">E41+F41</f>
        <v>0</v>
      </c>
    </row>
    <row r="42" spans="1:7" ht="15" customHeight="1">
      <c r="A42" s="349"/>
      <c r="B42" s="21" t="s">
        <v>165</v>
      </c>
      <c r="C42" s="25"/>
      <c r="D42" s="25"/>
      <c r="E42" s="44"/>
      <c r="F42" s="24">
        <f t="shared" si="12"/>
        <v>0</v>
      </c>
      <c r="G42" s="348">
        <f t="shared" si="13"/>
        <v>0</v>
      </c>
    </row>
    <row r="43" spans="1:7" ht="15" customHeight="1">
      <c r="A43" s="349"/>
      <c r="B43" s="24" t="s">
        <v>166</v>
      </c>
      <c r="C43" s="25"/>
      <c r="D43" s="25"/>
      <c r="E43" s="44"/>
      <c r="F43" s="24">
        <f t="shared" si="12"/>
        <v>0</v>
      </c>
      <c r="G43" s="348">
        <f t="shared" si="13"/>
        <v>0</v>
      </c>
    </row>
    <row r="44" spans="1:7" s="95" customFormat="1" ht="14.25" customHeight="1">
      <c r="A44" s="377"/>
      <c r="B44" s="148"/>
      <c r="C44" s="148"/>
      <c r="D44" s="151"/>
      <c r="E44" s="152"/>
      <c r="F44" s="151"/>
      <c r="G44" s="378"/>
    </row>
    <row r="45" spans="1:7" s="95" customFormat="1" ht="14.25" customHeight="1">
      <c r="A45" s="377">
        <v>870</v>
      </c>
      <c r="B45" s="21" t="s">
        <v>162</v>
      </c>
      <c r="C45" s="96"/>
      <c r="D45" s="97"/>
      <c r="E45" s="98"/>
      <c r="F45" s="24">
        <f>$F$13*(E45)</f>
        <v>0</v>
      </c>
      <c r="G45" s="348">
        <f>E45+F45</f>
        <v>0</v>
      </c>
    </row>
    <row r="46" spans="1:7" ht="15" customHeight="1">
      <c r="A46" s="347"/>
      <c r="B46" s="24" t="s">
        <v>163</v>
      </c>
      <c r="C46" s="21"/>
      <c r="D46" s="21"/>
      <c r="E46" s="44"/>
      <c r="F46" s="24">
        <f t="shared" ref="F46:F48" si="14">$F$13*(E46)</f>
        <v>0</v>
      </c>
      <c r="G46" s="348">
        <f t="shared" ref="G46:G48" si="15">E46+F46</f>
        <v>0</v>
      </c>
    </row>
    <row r="47" spans="1:7" ht="15" customHeight="1">
      <c r="A47" s="349"/>
      <c r="B47" s="21" t="s">
        <v>165</v>
      </c>
      <c r="C47" s="25"/>
      <c r="D47" s="25"/>
      <c r="E47" s="44"/>
      <c r="F47" s="24">
        <f t="shared" si="14"/>
        <v>0</v>
      </c>
      <c r="G47" s="348">
        <f t="shared" si="15"/>
        <v>0</v>
      </c>
    </row>
    <row r="48" spans="1:7" ht="15" customHeight="1">
      <c r="A48" s="349"/>
      <c r="B48" s="24" t="s">
        <v>166</v>
      </c>
      <c r="C48" s="25"/>
      <c r="D48" s="25"/>
      <c r="E48" s="44"/>
      <c r="F48" s="24">
        <f t="shared" si="14"/>
        <v>0</v>
      </c>
      <c r="G48" s="348">
        <f t="shared" si="15"/>
        <v>0</v>
      </c>
    </row>
    <row r="49" spans="1:7" ht="14.25" customHeight="1">
      <c r="A49" s="373"/>
      <c r="B49" s="103"/>
      <c r="C49" s="103"/>
      <c r="D49" s="104"/>
      <c r="E49" s="105"/>
      <c r="F49" s="104"/>
      <c r="G49" s="379"/>
    </row>
    <row r="50" spans="1:7" ht="13.5" customHeight="1">
      <c r="A50" s="536" t="str">
        <f>'100 Series - Extras'!A62</f>
        <v xml:space="preserve">NOTE: Hardwood Staircases include nosings on all landings </v>
      </c>
      <c r="B50" s="61"/>
      <c r="C50" s="61"/>
      <c r="D50" s="61"/>
      <c r="E50" s="62"/>
      <c r="F50" s="63"/>
      <c r="G50" s="371"/>
    </row>
    <row r="51" spans="1:7" ht="13.5" customHeight="1" thickBot="1">
      <c r="A51" s="385"/>
      <c r="B51" s="72"/>
      <c r="C51" s="73"/>
      <c r="D51" s="74"/>
      <c r="E51" s="76"/>
      <c r="F51" s="77"/>
      <c r="G51" s="386"/>
    </row>
    <row r="52" spans="1:7" ht="13.5" customHeight="1" thickTop="1" thickBot="1">
      <c r="A52" s="258" t="s">
        <v>41</v>
      </c>
      <c r="B52" s="4" t="s">
        <v>144</v>
      </c>
      <c r="C52" s="4"/>
      <c r="D52" s="4"/>
      <c r="E52" s="4"/>
      <c r="F52" s="5"/>
      <c r="G52" s="355"/>
    </row>
    <row r="53" spans="1:7" ht="10.9" customHeight="1" thickTop="1">
      <c r="A53" s="236"/>
      <c r="B53" s="18"/>
      <c r="C53" s="18"/>
      <c r="D53" s="18"/>
      <c r="E53" s="18"/>
      <c r="F53" s="18"/>
      <c r="G53" s="358"/>
    </row>
    <row r="54" spans="1:7" ht="13.5" customHeight="1">
      <c r="A54" s="236"/>
      <c r="B54" s="28" t="s">
        <v>27</v>
      </c>
      <c r="C54" s="18"/>
      <c r="D54" s="18"/>
      <c r="E54" s="14"/>
      <c r="F54" s="14"/>
      <c r="G54" s="359"/>
    </row>
    <row r="55" spans="1:7" ht="12" customHeight="1">
      <c r="A55" s="261"/>
      <c r="B55" s="18"/>
      <c r="C55" s="18"/>
      <c r="D55" s="18"/>
      <c r="E55" s="14"/>
      <c r="F55" s="14"/>
      <c r="G55" s="359"/>
    </row>
    <row r="56" spans="1:7" ht="12" customHeight="1">
      <c r="A56" s="236" t="s">
        <v>42</v>
      </c>
      <c r="B56" s="18"/>
      <c r="C56" s="18"/>
      <c r="D56" s="17"/>
      <c r="E56" s="15"/>
      <c r="F56" s="15"/>
      <c r="G56" s="360"/>
    </row>
    <row r="57" spans="1:7" ht="12" customHeight="1">
      <c r="A57" s="236" t="s">
        <v>43</v>
      </c>
      <c r="B57" s="18"/>
      <c r="C57" s="18"/>
      <c r="D57" s="18"/>
      <c r="E57" s="14"/>
      <c r="F57" s="14"/>
      <c r="G57" s="359"/>
    </row>
    <row r="58" spans="1:7" ht="12" customHeight="1">
      <c r="A58" s="263" t="s">
        <v>44</v>
      </c>
      <c r="B58" s="19"/>
      <c r="C58" s="20"/>
      <c r="D58" s="20"/>
      <c r="E58" s="14"/>
      <c r="F58" s="14"/>
      <c r="G58" s="359"/>
    </row>
    <row r="59" spans="1:7" ht="12" customHeight="1">
      <c r="A59" s="238" t="s">
        <v>45</v>
      </c>
      <c r="B59" s="18"/>
      <c r="C59" s="18"/>
      <c r="D59" s="18"/>
      <c r="E59" s="14"/>
      <c r="F59" s="14"/>
      <c r="G59" s="359"/>
    </row>
    <row r="60" spans="1:7" ht="12" customHeight="1">
      <c r="A60" s="238" t="s">
        <v>46</v>
      </c>
      <c r="B60" s="18"/>
      <c r="C60" s="18"/>
      <c r="D60" s="20"/>
      <c r="E60" s="16"/>
      <c r="F60" s="16"/>
      <c r="G60" s="361"/>
    </row>
    <row r="61" spans="1:7" ht="12" customHeight="1">
      <c r="A61" s="236" t="s">
        <v>47</v>
      </c>
      <c r="B61" s="18"/>
      <c r="C61" s="18"/>
      <c r="D61" s="18"/>
      <c r="E61" s="14"/>
      <c r="F61" s="14"/>
      <c r="G61" s="359"/>
    </row>
    <row r="62" spans="1:7" ht="12" customHeight="1">
      <c r="A62" s="236" t="s">
        <v>20</v>
      </c>
      <c r="B62" s="18"/>
      <c r="C62" s="18"/>
      <c r="D62" s="18"/>
      <c r="E62" s="14"/>
      <c r="F62" s="14"/>
      <c r="G62" s="359"/>
    </row>
    <row r="63" spans="1:7" ht="12" customHeight="1">
      <c r="A63" s="238" t="s">
        <v>48</v>
      </c>
      <c r="B63" s="18"/>
      <c r="C63" s="18"/>
      <c r="D63" s="18"/>
      <c r="E63" s="106" t="s">
        <v>143</v>
      </c>
      <c r="F63" s="197"/>
      <c r="G63" s="362"/>
    </row>
    <row r="64" spans="1:7" ht="12" customHeight="1">
      <c r="A64" s="387" t="s">
        <v>49</v>
      </c>
      <c r="B64" s="18"/>
      <c r="C64" s="18"/>
      <c r="D64" s="18"/>
      <c r="E64" s="14"/>
      <c r="F64" s="14"/>
      <c r="G64" s="359"/>
    </row>
    <row r="65" spans="1:7" ht="9.75" customHeight="1">
      <c r="A65" s="236" t="s">
        <v>0</v>
      </c>
      <c r="B65" s="18"/>
      <c r="C65" s="18"/>
      <c r="D65" s="18"/>
      <c r="E65" s="18" t="s">
        <v>85</v>
      </c>
      <c r="F65" s="198"/>
      <c r="G65" s="363"/>
    </row>
    <row r="66" spans="1:7" ht="18" customHeight="1" thickBot="1">
      <c r="A66" s="265" t="s">
        <v>21</v>
      </c>
      <c r="B66" s="266"/>
      <c r="C66" s="267">
        <v>30</v>
      </c>
      <c r="D66" s="266" t="s">
        <v>22</v>
      </c>
      <c r="E66" s="266" t="s">
        <v>23</v>
      </c>
      <c r="F66" s="364"/>
      <c r="G66" s="365"/>
    </row>
  </sheetData>
  <mergeCells count="3">
    <mergeCell ref="A1:G1"/>
    <mergeCell ref="F2:G2"/>
    <mergeCell ref="F3:G3"/>
  </mergeCells>
  <printOptions horizontalCentered="1"/>
  <pageMargins left="0" right="0" top="0" bottom="0" header="0.51181102362204722" footer="0.51181102362204722"/>
  <pageSetup paperSize="5" scale="89" fitToHeight="0" orientation="portrait" r:id="rId1"/>
  <headerFooter alignWithMargins="0">
    <oddFooter>&amp;LRevised April 16, 2019 for sunken foyer charge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79"/>
  <sheetViews>
    <sheetView view="pageBreakPreview" zoomScale="120" zoomScaleNormal="100" zoomScaleSheetLayoutView="120" workbookViewId="0">
      <selection activeCell="A37" sqref="A37"/>
    </sheetView>
  </sheetViews>
  <sheetFormatPr defaultColWidth="11.44140625" defaultRowHeight="15"/>
  <cols>
    <col min="1" max="1" width="14.21875" customWidth="1"/>
    <col min="2" max="7" width="13.77734375" customWidth="1"/>
  </cols>
  <sheetData>
    <row r="1" spans="1:7" ht="30" customHeight="1">
      <c r="A1" s="473" t="s">
        <v>50</v>
      </c>
      <c r="B1" s="474"/>
      <c r="C1" s="474"/>
      <c r="D1" s="474"/>
      <c r="E1" s="474"/>
      <c r="F1" s="474"/>
      <c r="G1" s="475"/>
    </row>
    <row r="2" spans="1:7">
      <c r="A2" s="211"/>
      <c r="B2" s="51"/>
      <c r="C2" s="172"/>
      <c r="D2" s="53"/>
      <c r="E2" s="78"/>
      <c r="F2" s="78"/>
      <c r="G2" s="388"/>
    </row>
    <row r="3" spans="1:7">
      <c r="A3" s="214" t="s">
        <v>38</v>
      </c>
      <c r="B3" s="201" t="s">
        <v>110</v>
      </c>
      <c r="C3" s="199"/>
      <c r="D3" s="202"/>
      <c r="E3" s="85" t="s">
        <v>37</v>
      </c>
      <c r="F3" s="192">
        <f>'100 Series '!F2</f>
        <v>43922</v>
      </c>
      <c r="G3" s="330"/>
    </row>
    <row r="4" spans="1:7" ht="10.5" customHeight="1">
      <c r="A4" s="214"/>
      <c r="B4" s="79"/>
      <c r="C4" s="51"/>
      <c r="D4" s="51"/>
      <c r="E4" s="51"/>
      <c r="F4" s="51"/>
      <c r="G4" s="328"/>
    </row>
    <row r="5" spans="1:7">
      <c r="A5" s="214" t="s">
        <v>1</v>
      </c>
      <c r="B5" s="48" t="s">
        <v>90</v>
      </c>
      <c r="C5" s="47"/>
      <c r="D5" s="56"/>
      <c r="E5" s="51" t="s">
        <v>51</v>
      </c>
      <c r="F5" s="48"/>
      <c r="G5" s="389"/>
    </row>
    <row r="6" spans="1:7" ht="12" customHeight="1">
      <c r="A6" s="214"/>
      <c r="B6" s="51" t="s">
        <v>0</v>
      </c>
      <c r="C6" s="51"/>
      <c r="D6" s="51"/>
      <c r="E6" s="450"/>
      <c r="F6" s="451"/>
      <c r="G6" s="452"/>
    </row>
    <row r="7" spans="1:7" ht="15" customHeight="1">
      <c r="A7" s="216" t="s">
        <v>39</v>
      </c>
      <c r="B7" s="46">
        <f>'100 Series '!$B$6</f>
        <v>0</v>
      </c>
      <c r="C7" s="48"/>
      <c r="D7" s="51"/>
      <c r="E7" s="51"/>
      <c r="F7" s="57"/>
      <c r="G7" s="328"/>
    </row>
    <row r="8" spans="1:7" ht="12" customHeight="1">
      <c r="A8" s="214"/>
      <c r="B8" s="51" t="s">
        <v>0</v>
      </c>
      <c r="C8" s="51"/>
      <c r="D8" s="51"/>
      <c r="E8" s="57" t="s">
        <v>3</v>
      </c>
      <c r="F8" s="57"/>
      <c r="G8" s="328"/>
    </row>
    <row r="9" spans="1:7" ht="15.75">
      <c r="A9" s="214" t="s">
        <v>4</v>
      </c>
      <c r="B9" s="48" t="s">
        <v>24</v>
      </c>
      <c r="C9" s="51"/>
      <c r="D9" s="51"/>
      <c r="E9" s="46" t="str">
        <f>'100 Series '!E8</f>
        <v>April 1, 2020 to March 31, 2021</v>
      </c>
      <c r="F9" s="47"/>
      <c r="G9" s="330"/>
    </row>
    <row r="10" spans="1:7" ht="12" customHeight="1" thickBot="1">
      <c r="A10" s="214"/>
      <c r="B10" s="57"/>
      <c r="C10" s="480"/>
      <c r="D10" s="480"/>
      <c r="E10" s="51"/>
      <c r="F10" s="51"/>
      <c r="G10" s="328"/>
    </row>
    <row r="11" spans="1:7" ht="14.25" customHeight="1" thickTop="1">
      <c r="A11" s="368" t="s">
        <v>7</v>
      </c>
      <c r="B11" s="26" t="s">
        <v>8</v>
      </c>
      <c r="C11" s="27" t="s">
        <v>8</v>
      </c>
      <c r="D11" s="29" t="s">
        <v>40</v>
      </c>
      <c r="E11" s="80" t="s">
        <v>5</v>
      </c>
      <c r="F11" s="29" t="s">
        <v>36</v>
      </c>
      <c r="G11" s="390" t="s">
        <v>6</v>
      </c>
    </row>
    <row r="12" spans="1:7" ht="14.25" customHeight="1">
      <c r="A12" s="339" t="s">
        <v>0</v>
      </c>
      <c r="B12" s="9" t="s">
        <v>9</v>
      </c>
      <c r="C12" s="10" t="s">
        <v>10</v>
      </c>
      <c r="D12" s="30" t="s">
        <v>10</v>
      </c>
      <c r="E12" s="36"/>
      <c r="F12" s="43"/>
      <c r="G12" s="340"/>
    </row>
    <row r="13" spans="1:7" ht="14.25" customHeight="1">
      <c r="A13" s="341" t="s">
        <v>11</v>
      </c>
      <c r="B13" s="9" t="s">
        <v>12</v>
      </c>
      <c r="C13" s="10" t="s">
        <v>13</v>
      </c>
      <c r="D13" s="31">
        <v>531</v>
      </c>
      <c r="E13" s="36"/>
      <c r="F13" s="43"/>
      <c r="G13" s="340"/>
    </row>
    <row r="14" spans="1:7" ht="15" customHeight="1" thickBot="1">
      <c r="A14" s="342" t="s">
        <v>0</v>
      </c>
      <c r="B14" s="81" t="s">
        <v>14</v>
      </c>
      <c r="C14" s="81" t="s">
        <v>14</v>
      </c>
      <c r="D14" s="82" t="s">
        <v>14</v>
      </c>
      <c r="E14" s="36"/>
      <c r="F14" s="43"/>
      <c r="G14" s="340"/>
    </row>
    <row r="15" spans="1:7" ht="12.75" customHeight="1" thickTop="1">
      <c r="A15" s="343" t="s">
        <v>15</v>
      </c>
      <c r="B15" s="1"/>
      <c r="C15" s="1"/>
      <c r="D15" s="33"/>
      <c r="E15" s="37"/>
      <c r="F15" s="33"/>
      <c r="G15" s="344"/>
    </row>
    <row r="16" spans="1:7" ht="14.25" customHeight="1">
      <c r="A16" s="464" t="str">
        <f>'100 Series '!A16:D16</f>
        <v>Includes Nosings under railing and across steps, finished and Garage Stairs</v>
      </c>
      <c r="B16" s="465"/>
      <c r="C16" s="465"/>
      <c r="D16" s="466"/>
      <c r="E16" s="62"/>
      <c r="F16" s="63"/>
      <c r="G16" s="371"/>
    </row>
    <row r="17" spans="1:9" ht="13.5" customHeight="1">
      <c r="A17" s="391" t="s">
        <v>179</v>
      </c>
      <c r="B17" s="153"/>
      <c r="C17" s="153"/>
      <c r="D17" s="154"/>
      <c r="E17" s="155">
        <f>B17+C17+D17</f>
        <v>0</v>
      </c>
      <c r="F17" s="154">
        <f>0.13*(E17)</f>
        <v>0</v>
      </c>
      <c r="G17" s="392">
        <f>E17+F17</f>
        <v>0</v>
      </c>
    </row>
    <row r="18" spans="1:9" ht="13.5" customHeight="1">
      <c r="A18" s="391"/>
      <c r="B18" s="153"/>
      <c r="C18" s="153"/>
      <c r="D18" s="154"/>
      <c r="E18" s="155"/>
      <c r="F18" s="154"/>
      <c r="G18" s="392"/>
    </row>
    <row r="19" spans="1:9">
      <c r="A19" s="391" t="s">
        <v>180</v>
      </c>
      <c r="B19" s="153"/>
      <c r="C19" s="153"/>
      <c r="D19" s="154"/>
      <c r="E19" s="155">
        <f>B19+C19+D19</f>
        <v>0</v>
      </c>
      <c r="F19" s="154">
        <f>0.13*(E19)</f>
        <v>0</v>
      </c>
      <c r="G19" s="392">
        <f>E19+F19</f>
        <v>0</v>
      </c>
    </row>
    <row r="20" spans="1:9">
      <c r="A20" s="391"/>
      <c r="B20" s="153"/>
      <c r="C20" s="153"/>
      <c r="D20" s="154"/>
      <c r="E20" s="155"/>
      <c r="F20" s="154"/>
      <c r="G20" s="392"/>
    </row>
    <row r="21" spans="1:9">
      <c r="A21" s="391" t="s">
        <v>181</v>
      </c>
      <c r="B21" s="153"/>
      <c r="C21" s="153"/>
      <c r="D21" s="154"/>
      <c r="E21" s="155">
        <f>B21+C21+D21</f>
        <v>0</v>
      </c>
      <c r="F21" s="154">
        <f>0.13*(E21)</f>
        <v>0</v>
      </c>
      <c r="G21" s="392">
        <f>E21+F21</f>
        <v>0</v>
      </c>
    </row>
    <row r="22" spans="1:9">
      <c r="A22" s="391" t="s">
        <v>97</v>
      </c>
      <c r="B22" s="153"/>
      <c r="C22" s="153"/>
      <c r="D22" s="154"/>
      <c r="E22" s="155">
        <f>B22+C22+D22</f>
        <v>0</v>
      </c>
      <c r="F22" s="154">
        <f>0.13*(E22)</f>
        <v>0</v>
      </c>
      <c r="G22" s="392">
        <f>E22+F22</f>
        <v>0</v>
      </c>
    </row>
    <row r="23" spans="1:9">
      <c r="A23" s="391"/>
      <c r="B23" s="153"/>
      <c r="C23" s="153"/>
      <c r="D23" s="154"/>
      <c r="E23" s="155"/>
      <c r="F23" s="154"/>
      <c r="G23" s="392"/>
      <c r="I23" s="171"/>
    </row>
    <row r="24" spans="1:9">
      <c r="A24" s="391" t="s">
        <v>182</v>
      </c>
      <c r="B24" s="153"/>
      <c r="C24" s="153"/>
      <c r="D24" s="154"/>
      <c r="E24" s="155">
        <f>B24+C24+D24</f>
        <v>0</v>
      </c>
      <c r="F24" s="154">
        <f>0.13*(E24)</f>
        <v>0</v>
      </c>
      <c r="G24" s="392">
        <f>E24+F24</f>
        <v>0</v>
      </c>
      <c r="I24" s="169"/>
    </row>
    <row r="25" spans="1:9">
      <c r="A25" s="391"/>
      <c r="B25" s="153"/>
      <c r="C25" s="153"/>
      <c r="D25" s="154"/>
      <c r="E25" s="155"/>
      <c r="F25" s="154"/>
      <c r="G25" s="392"/>
      <c r="I25" s="170"/>
    </row>
    <row r="26" spans="1:9" ht="12" customHeight="1">
      <c r="A26" s="391" t="s">
        <v>183</v>
      </c>
      <c r="B26" s="153"/>
      <c r="C26" s="153"/>
      <c r="D26" s="154"/>
      <c r="E26" s="155">
        <f>B26+C26+D26</f>
        <v>0</v>
      </c>
      <c r="F26" s="154">
        <f>0.13*(E26)</f>
        <v>0</v>
      </c>
      <c r="G26" s="392">
        <f>E26+F26</f>
        <v>0</v>
      </c>
      <c r="I26" s="170"/>
    </row>
    <row r="27" spans="1:9" ht="13.5" customHeight="1">
      <c r="A27" s="391"/>
      <c r="B27" s="153"/>
      <c r="C27" s="153"/>
      <c r="D27" s="156"/>
      <c r="E27" s="155"/>
      <c r="F27" s="154"/>
      <c r="G27" s="392"/>
      <c r="I27" s="170"/>
    </row>
    <row r="28" spans="1:9" ht="13.5" customHeight="1">
      <c r="A28" s="391" t="s">
        <v>184</v>
      </c>
      <c r="B28" s="153"/>
      <c r="C28" s="153"/>
      <c r="D28" s="156"/>
      <c r="E28" s="155">
        <f>B28+C28+D28</f>
        <v>0</v>
      </c>
      <c r="F28" s="154">
        <f>0.13*(E28)</f>
        <v>0</v>
      </c>
      <c r="G28" s="392">
        <f>E28+F28</f>
        <v>0</v>
      </c>
      <c r="I28" s="170"/>
    </row>
    <row r="29" spans="1:9" ht="13.5" customHeight="1">
      <c r="A29" s="391"/>
      <c r="B29" s="153"/>
      <c r="C29" s="153"/>
      <c r="D29" s="154"/>
      <c r="E29" s="155"/>
      <c r="F29" s="154"/>
      <c r="G29" s="392"/>
      <c r="I29" s="170"/>
    </row>
    <row r="30" spans="1:9" ht="13.5" customHeight="1">
      <c r="A30" s="391" t="s">
        <v>185</v>
      </c>
      <c r="B30" s="153"/>
      <c r="C30" s="153"/>
      <c r="D30" s="156"/>
      <c r="E30" s="155">
        <f>B30+C30+D30</f>
        <v>0</v>
      </c>
      <c r="F30" s="154">
        <f>0.13*(E30)</f>
        <v>0</v>
      </c>
      <c r="G30" s="392">
        <f>E30+F30</f>
        <v>0</v>
      </c>
    </row>
    <row r="31" spans="1:9" ht="13.5" customHeight="1">
      <c r="A31" s="391"/>
      <c r="B31" s="153"/>
      <c r="C31" s="153"/>
      <c r="D31" s="156"/>
      <c r="E31" s="155"/>
      <c r="F31" s="154"/>
      <c r="G31" s="392"/>
    </row>
    <row r="32" spans="1:9" ht="13.5" customHeight="1">
      <c r="A32" s="391" t="s">
        <v>186</v>
      </c>
      <c r="B32" s="153"/>
      <c r="C32" s="153"/>
      <c r="D32" s="154"/>
      <c r="E32" s="155">
        <f>B32+C32+D32</f>
        <v>0</v>
      </c>
      <c r="F32" s="154">
        <f>0.13*(E32)</f>
        <v>0</v>
      </c>
      <c r="G32" s="392">
        <f>E32+F32</f>
        <v>0</v>
      </c>
    </row>
    <row r="33" spans="1:7" ht="13.5" customHeight="1">
      <c r="A33" s="391"/>
      <c r="B33" s="153"/>
      <c r="C33" s="153"/>
      <c r="D33" s="154"/>
      <c r="E33" s="155"/>
      <c r="F33" s="154"/>
      <c r="G33" s="392"/>
    </row>
    <row r="34" spans="1:7" ht="13.5" customHeight="1">
      <c r="A34" s="391" t="s">
        <v>187</v>
      </c>
      <c r="B34" s="153"/>
      <c r="C34" s="153"/>
      <c r="D34" s="154"/>
      <c r="E34" s="155">
        <f>B34+C34+D34</f>
        <v>0</v>
      </c>
      <c r="F34" s="154">
        <f>0.13*(E34)</f>
        <v>0</v>
      </c>
      <c r="G34" s="392">
        <f>E34+F34</f>
        <v>0</v>
      </c>
    </row>
    <row r="35" spans="1:7" ht="13.5" customHeight="1">
      <c r="A35" s="391"/>
      <c r="B35" s="153"/>
      <c r="C35" s="153"/>
      <c r="D35" s="154"/>
      <c r="E35" s="155"/>
      <c r="F35" s="154"/>
      <c r="G35" s="392"/>
    </row>
    <row r="36" spans="1:7" ht="13.5" customHeight="1">
      <c r="A36" s="391" t="s">
        <v>188</v>
      </c>
      <c r="B36" s="153"/>
      <c r="C36" s="153"/>
      <c r="D36" s="154"/>
      <c r="E36" s="155">
        <f>B36+C36+D36</f>
        <v>0</v>
      </c>
      <c r="F36" s="154">
        <f>0.13*(E36)</f>
        <v>0</v>
      </c>
      <c r="G36" s="392">
        <f>E36+F36</f>
        <v>0</v>
      </c>
    </row>
    <row r="37" spans="1:7" ht="13.5" customHeight="1">
      <c r="A37" s="391"/>
      <c r="B37" s="89"/>
      <c r="C37" s="89"/>
      <c r="D37" s="90"/>
      <c r="E37" s="91"/>
      <c r="F37" s="90"/>
      <c r="G37" s="393"/>
    </row>
    <row r="38" spans="1:7" ht="15" customHeight="1">
      <c r="A38" s="347" t="s">
        <v>138</v>
      </c>
      <c r="B38" s="467" t="s">
        <v>139</v>
      </c>
      <c r="C38" s="468"/>
      <c r="D38" s="469"/>
      <c r="E38" s="44"/>
      <c r="F38" s="24">
        <f>0.13*(E38)</f>
        <v>0</v>
      </c>
      <c r="G38" s="348">
        <f>E38+F38</f>
        <v>0</v>
      </c>
    </row>
    <row r="39" spans="1:7" ht="15" customHeight="1">
      <c r="A39" s="349"/>
      <c r="B39" s="470"/>
      <c r="C39" s="471"/>
      <c r="D39" s="472"/>
      <c r="E39" s="44"/>
      <c r="F39" s="24"/>
      <c r="G39" s="348"/>
    </row>
    <row r="40" spans="1:7" ht="13.5" customHeight="1">
      <c r="A40" s="391"/>
      <c r="B40" s="89"/>
      <c r="C40" s="89"/>
      <c r="D40" s="90"/>
      <c r="E40" s="91"/>
      <c r="F40" s="90"/>
      <c r="G40" s="393"/>
    </row>
    <row r="41" spans="1:7" ht="13.5" customHeight="1">
      <c r="A41" s="391"/>
      <c r="B41" s="89"/>
      <c r="C41" s="89"/>
      <c r="D41" s="90"/>
      <c r="E41" s="91"/>
      <c r="F41" s="90"/>
      <c r="G41" s="393"/>
    </row>
    <row r="42" spans="1:7" ht="13.5" customHeight="1">
      <c r="A42" s="391"/>
      <c r="B42" s="89"/>
      <c r="C42" s="89"/>
      <c r="D42" s="90"/>
      <c r="E42" s="91"/>
      <c r="F42" s="90"/>
      <c r="G42" s="393"/>
    </row>
    <row r="43" spans="1:7" ht="13.5" customHeight="1">
      <c r="A43" s="391"/>
      <c r="B43" s="89"/>
      <c r="C43" s="89"/>
      <c r="D43" s="90"/>
      <c r="E43" s="91"/>
      <c r="F43" s="90"/>
      <c r="G43" s="393"/>
    </row>
    <row r="44" spans="1:7" ht="13.5" customHeight="1">
      <c r="A44" s="391"/>
      <c r="B44" s="89"/>
      <c r="C44" s="89"/>
      <c r="D44" s="90"/>
      <c r="E44" s="91"/>
      <c r="F44" s="90"/>
      <c r="G44" s="393"/>
    </row>
    <row r="45" spans="1:7" ht="13.5" customHeight="1">
      <c r="A45" s="391"/>
      <c r="B45" s="89"/>
      <c r="C45" s="89"/>
      <c r="D45" s="90"/>
      <c r="E45" s="91"/>
      <c r="F45" s="90"/>
      <c r="G45" s="393"/>
    </row>
    <row r="46" spans="1:7" ht="13.5" customHeight="1">
      <c r="A46" s="394"/>
      <c r="B46" s="89"/>
      <c r="C46" s="89"/>
      <c r="D46" s="90"/>
      <c r="E46" s="91"/>
      <c r="F46" s="90"/>
      <c r="G46" s="393"/>
    </row>
    <row r="47" spans="1:7" ht="13.5" customHeight="1">
      <c r="A47" s="391"/>
      <c r="B47" s="89"/>
      <c r="C47" s="89"/>
      <c r="D47" s="90"/>
      <c r="E47" s="91"/>
      <c r="F47" s="90"/>
      <c r="G47" s="393"/>
    </row>
    <row r="48" spans="1:7" ht="12" customHeight="1">
      <c r="A48" s="391"/>
      <c r="B48" s="89"/>
      <c r="C48" s="89"/>
      <c r="D48" s="90"/>
      <c r="E48" s="91"/>
      <c r="F48" s="90"/>
      <c r="G48" s="393"/>
    </row>
    <row r="49" spans="1:7" ht="12" customHeight="1">
      <c r="A49" s="391"/>
      <c r="B49" s="89"/>
      <c r="C49" s="89"/>
      <c r="D49" s="90"/>
      <c r="E49" s="91"/>
      <c r="F49" s="90"/>
      <c r="G49" s="393"/>
    </row>
    <row r="50" spans="1:7" ht="13.5" customHeight="1">
      <c r="A50" s="391"/>
      <c r="B50" s="89"/>
      <c r="C50" s="89"/>
      <c r="D50" s="90"/>
      <c r="E50" s="91"/>
      <c r="F50" s="90"/>
      <c r="G50" s="393"/>
    </row>
    <row r="51" spans="1:7" ht="13.5" customHeight="1">
      <c r="A51" s="391"/>
      <c r="B51" s="64"/>
      <c r="C51" s="64"/>
      <c r="D51" s="84"/>
      <c r="E51" s="66"/>
      <c r="F51" s="65"/>
      <c r="G51" s="383"/>
    </row>
    <row r="52" spans="1:7" ht="13.5" customHeight="1">
      <c r="A52" s="391"/>
      <c r="B52" s="64"/>
      <c r="C52" s="64"/>
      <c r="D52" s="65"/>
      <c r="E52" s="66"/>
      <c r="F52" s="65"/>
      <c r="G52" s="383"/>
    </row>
    <row r="53" spans="1:7" ht="13.5" customHeight="1">
      <c r="A53" s="391"/>
      <c r="B53" s="64"/>
      <c r="C53" s="64"/>
      <c r="D53" s="65"/>
      <c r="E53" s="66"/>
      <c r="F53" s="65"/>
      <c r="G53" s="383"/>
    </row>
    <row r="54" spans="1:7" ht="13.5" customHeight="1">
      <c r="A54" s="395"/>
      <c r="B54" s="64"/>
      <c r="C54" s="64"/>
      <c r="D54" s="83"/>
      <c r="E54" s="66"/>
      <c r="F54" s="65"/>
      <c r="G54" s="383"/>
    </row>
    <row r="55" spans="1:7" ht="13.5" customHeight="1">
      <c r="A55" s="395"/>
      <c r="B55" s="64"/>
      <c r="C55" s="64"/>
      <c r="D55" s="83"/>
      <c r="E55" s="66"/>
      <c r="F55" s="65"/>
      <c r="G55" s="383"/>
    </row>
    <row r="56" spans="1:7" ht="13.5" customHeight="1">
      <c r="A56" s="395"/>
      <c r="B56" s="64"/>
      <c r="C56" s="64"/>
      <c r="D56" s="83"/>
      <c r="E56" s="66"/>
      <c r="F56" s="65"/>
      <c r="G56" s="383"/>
    </row>
    <row r="57" spans="1:7" ht="13.5" customHeight="1">
      <c r="A57" s="395"/>
      <c r="B57" s="64"/>
      <c r="C57" s="64"/>
      <c r="D57" s="83"/>
      <c r="E57" s="66"/>
      <c r="F57" s="65"/>
      <c r="G57" s="383"/>
    </row>
    <row r="58" spans="1:7" ht="13.5" customHeight="1">
      <c r="A58" s="395"/>
      <c r="B58" s="64"/>
      <c r="C58" s="64"/>
      <c r="D58" s="83"/>
      <c r="E58" s="66"/>
      <c r="F58" s="65"/>
      <c r="G58" s="383"/>
    </row>
    <row r="59" spans="1:7" ht="13.5" customHeight="1">
      <c r="A59" s="395"/>
      <c r="B59" s="64"/>
      <c r="C59" s="64"/>
      <c r="D59" s="83"/>
      <c r="E59" s="66"/>
      <c r="F59" s="65"/>
      <c r="G59" s="383"/>
    </row>
    <row r="60" spans="1:7" ht="13.5" customHeight="1">
      <c r="A60" s="395"/>
      <c r="B60" s="64"/>
      <c r="C60" s="64"/>
      <c r="D60" s="83"/>
      <c r="E60" s="66"/>
      <c r="F60" s="65"/>
      <c r="G60" s="383"/>
    </row>
    <row r="61" spans="1:7" ht="13.5" customHeight="1">
      <c r="A61" s="395"/>
      <c r="B61" s="64"/>
      <c r="C61" s="64"/>
      <c r="D61" s="83"/>
      <c r="E61" s="66"/>
      <c r="F61" s="65"/>
      <c r="G61" s="383"/>
    </row>
    <row r="62" spans="1:7" ht="13.5" customHeight="1">
      <c r="A62" s="395"/>
      <c r="B62" s="64"/>
      <c r="C62" s="64"/>
      <c r="D62" s="83"/>
      <c r="E62" s="66"/>
      <c r="F62" s="65"/>
      <c r="G62" s="383"/>
    </row>
    <row r="63" spans="1:7" ht="13.5" customHeight="1">
      <c r="A63" s="370"/>
      <c r="B63" s="67"/>
      <c r="C63" s="67"/>
      <c r="D63" s="70"/>
      <c r="E63" s="71"/>
      <c r="F63" s="68"/>
      <c r="G63" s="384"/>
    </row>
    <row r="64" spans="1:7" ht="13.5" customHeight="1" thickBot="1">
      <c r="A64" s="385"/>
      <c r="B64" s="72"/>
      <c r="C64" s="73"/>
      <c r="D64" s="75"/>
      <c r="E64" s="76"/>
      <c r="F64" s="77"/>
      <c r="G64" s="386"/>
    </row>
    <row r="65" spans="1:9" ht="14.25" customHeight="1" thickTop="1" thickBot="1">
      <c r="A65" s="258" t="s">
        <v>17</v>
      </c>
      <c r="B65" s="4" t="s">
        <v>144</v>
      </c>
      <c r="C65" s="4"/>
      <c r="D65" s="4"/>
      <c r="E65" s="4"/>
      <c r="F65" s="5"/>
      <c r="G65" s="355"/>
    </row>
    <row r="66" spans="1:9" ht="10.9" customHeight="1" thickTop="1">
      <c r="A66" s="236"/>
      <c r="B66" s="18"/>
      <c r="C66" s="18"/>
      <c r="D66" s="18"/>
      <c r="E66" s="18"/>
      <c r="F66" s="18"/>
      <c r="G66" s="358"/>
    </row>
    <row r="67" spans="1:9" ht="12" customHeight="1">
      <c r="A67" s="236"/>
      <c r="B67" s="17" t="s">
        <v>27</v>
      </c>
      <c r="C67" s="18"/>
      <c r="D67" s="14"/>
      <c r="E67" s="14"/>
      <c r="F67" s="14"/>
      <c r="G67" s="359"/>
    </row>
    <row r="68" spans="1:9" ht="12" customHeight="1">
      <c r="A68" s="261"/>
      <c r="B68" s="18"/>
      <c r="C68" s="18"/>
      <c r="D68" s="14"/>
      <c r="E68" s="14"/>
      <c r="F68" s="14"/>
      <c r="G68" s="359"/>
    </row>
    <row r="69" spans="1:9" ht="12" customHeight="1">
      <c r="A69" s="236" t="s">
        <v>52</v>
      </c>
      <c r="B69" s="18"/>
      <c r="C69" s="18"/>
      <c r="D69" s="14"/>
      <c r="E69" s="15"/>
      <c r="F69" s="15"/>
      <c r="G69" s="360"/>
    </row>
    <row r="70" spans="1:9" ht="12" customHeight="1">
      <c r="A70" s="236" t="s">
        <v>53</v>
      </c>
      <c r="B70" s="18"/>
      <c r="C70" s="18"/>
      <c r="D70" s="14"/>
      <c r="E70" s="14"/>
      <c r="F70" s="14"/>
      <c r="G70" s="359"/>
    </row>
    <row r="71" spans="1:9" ht="12" customHeight="1">
      <c r="A71" s="263" t="s">
        <v>54</v>
      </c>
      <c r="B71" s="19"/>
      <c r="C71" s="20"/>
      <c r="D71" s="16"/>
      <c r="E71" s="14"/>
      <c r="F71" s="14"/>
      <c r="G71" s="359"/>
    </row>
    <row r="72" spans="1:9" ht="12" customHeight="1">
      <c r="A72" s="238" t="s">
        <v>55</v>
      </c>
      <c r="B72" s="18"/>
      <c r="C72" s="18"/>
      <c r="D72" s="14"/>
      <c r="E72" s="14"/>
      <c r="F72" s="14"/>
      <c r="G72" s="359"/>
    </row>
    <row r="73" spans="1:9" ht="12" customHeight="1">
      <c r="A73" s="238" t="s">
        <v>46</v>
      </c>
      <c r="B73" s="18"/>
      <c r="C73" s="18"/>
      <c r="D73" s="16"/>
      <c r="E73" s="16"/>
      <c r="F73" s="16"/>
      <c r="G73" s="361"/>
    </row>
    <row r="74" spans="1:9" ht="12" customHeight="1">
      <c r="A74" s="236" t="s">
        <v>56</v>
      </c>
      <c r="B74" s="18"/>
      <c r="C74" s="18"/>
      <c r="D74" s="14"/>
      <c r="E74" s="14"/>
      <c r="F74" s="14"/>
      <c r="G74" s="359"/>
    </row>
    <row r="75" spans="1:9" ht="12" customHeight="1">
      <c r="A75" s="236" t="s">
        <v>57</v>
      </c>
      <c r="B75" s="18"/>
      <c r="C75" s="18"/>
      <c r="D75" s="14"/>
      <c r="E75" s="14"/>
      <c r="F75" s="14"/>
      <c r="G75" s="359"/>
    </row>
    <row r="76" spans="1:9" ht="12" customHeight="1">
      <c r="A76" s="236" t="s">
        <v>58</v>
      </c>
      <c r="B76" s="18"/>
      <c r="C76" s="18"/>
      <c r="D76" s="14"/>
      <c r="E76" s="106" t="s">
        <v>143</v>
      </c>
      <c r="F76" s="14"/>
      <c r="G76" s="359"/>
    </row>
    <row r="77" spans="1:9" ht="12" customHeight="1">
      <c r="A77" s="238" t="s">
        <v>59</v>
      </c>
      <c r="B77" s="18"/>
      <c r="C77" s="18"/>
      <c r="D77" s="14"/>
      <c r="E77" s="14"/>
      <c r="F77" s="14"/>
      <c r="G77" s="359"/>
    </row>
    <row r="78" spans="1:9" ht="12" customHeight="1">
      <c r="A78" s="236" t="s">
        <v>0</v>
      </c>
      <c r="B78" s="18"/>
      <c r="C78" s="18"/>
      <c r="D78" s="18"/>
      <c r="E78" s="18" t="s">
        <v>85</v>
      </c>
      <c r="F78" s="18"/>
      <c r="G78" s="358"/>
    </row>
    <row r="79" spans="1:9" ht="14.25" customHeight="1" thickBot="1">
      <c r="A79" s="265" t="s">
        <v>21</v>
      </c>
      <c r="B79" s="266"/>
      <c r="C79" s="266" t="s">
        <v>89</v>
      </c>
      <c r="D79" s="267">
        <v>30</v>
      </c>
      <c r="E79" s="266" t="s">
        <v>23</v>
      </c>
      <c r="F79" s="364"/>
      <c r="G79" s="365"/>
      <c r="H79" s="106"/>
      <c r="I79" s="106"/>
    </row>
  </sheetData>
  <mergeCells count="4">
    <mergeCell ref="A1:G1"/>
    <mergeCell ref="C10:D10"/>
    <mergeCell ref="A16:D16"/>
    <mergeCell ref="B38:D39"/>
  </mergeCells>
  <printOptions horizontalCentered="1"/>
  <pageMargins left="0" right="0" top="0" bottom="0" header="0.51181102362204722" footer="0.51181102362204722"/>
  <pageSetup paperSize="5" scale="89" fitToHeight="0" orientation="portrait" r:id="rId1"/>
  <headerFooter alignWithMargins="0">
    <oddFooter xml:space="preserve">&amp;LRevised April 16, 2019 for sinken foyer charge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96BBB-16E9-4A52-B1B2-A5DB102A631C}">
  <sheetPr>
    <pageSetUpPr fitToPage="1"/>
  </sheetPr>
  <dimension ref="A1:I79"/>
  <sheetViews>
    <sheetView view="pageBreakPreview" zoomScale="120" zoomScaleNormal="100" zoomScaleSheetLayoutView="120" workbookViewId="0">
      <selection activeCell="A37" sqref="A37:XFD38"/>
    </sheetView>
  </sheetViews>
  <sheetFormatPr defaultColWidth="11.44140625" defaultRowHeight="15"/>
  <cols>
    <col min="1" max="1" width="14.21875" customWidth="1"/>
    <col min="2" max="7" width="13.77734375" customWidth="1"/>
  </cols>
  <sheetData>
    <row r="1" spans="1:7" ht="30" customHeight="1">
      <c r="A1" s="473" t="s">
        <v>50</v>
      </c>
      <c r="B1" s="474"/>
      <c r="C1" s="474"/>
      <c r="D1" s="474"/>
      <c r="E1" s="474"/>
      <c r="F1" s="474"/>
      <c r="G1" s="475"/>
    </row>
    <row r="2" spans="1:7">
      <c r="A2" s="211"/>
      <c r="B2" s="51"/>
      <c r="C2" s="172"/>
      <c r="D2" s="53"/>
      <c r="E2" s="78"/>
      <c r="F2" s="78"/>
      <c r="G2" s="388"/>
    </row>
    <row r="3" spans="1:7">
      <c r="A3" s="214" t="s">
        <v>38</v>
      </c>
      <c r="B3" s="201" t="s">
        <v>110</v>
      </c>
      <c r="C3" s="199"/>
      <c r="D3" s="202"/>
      <c r="E3" s="85" t="s">
        <v>37</v>
      </c>
      <c r="F3" s="456">
        <f>'100 Series '!F2</f>
        <v>43922</v>
      </c>
      <c r="G3" s="330"/>
    </row>
    <row r="4" spans="1:7" ht="10.5" customHeight="1">
      <c r="A4" s="214"/>
      <c r="B4" s="79"/>
      <c r="C4" s="51"/>
      <c r="D4" s="51"/>
      <c r="E4" s="51"/>
      <c r="F4" s="51"/>
      <c r="G4" s="328"/>
    </row>
    <row r="5" spans="1:7">
      <c r="A5" s="214" t="s">
        <v>1</v>
      </c>
      <c r="B5" s="48" t="s">
        <v>90</v>
      </c>
      <c r="C5" s="47"/>
      <c r="D5" s="56"/>
      <c r="E5" s="51" t="s">
        <v>51</v>
      </c>
      <c r="F5" s="48"/>
      <c r="G5" s="389"/>
    </row>
    <row r="6" spans="1:7" ht="12" customHeight="1">
      <c r="A6" s="214"/>
      <c r="B6" s="51" t="s">
        <v>0</v>
      </c>
      <c r="C6" s="51"/>
      <c r="D6" s="51"/>
      <c r="E6" s="450"/>
      <c r="F6" s="451"/>
      <c r="G6" s="452"/>
    </row>
    <row r="7" spans="1:7" ht="15" customHeight="1">
      <c r="A7" s="216" t="s">
        <v>39</v>
      </c>
      <c r="B7" s="46">
        <f>'100 Series '!$B$6</f>
        <v>0</v>
      </c>
      <c r="C7" s="48"/>
      <c r="D7" s="51"/>
      <c r="E7" s="51"/>
      <c r="F7" s="57"/>
      <c r="G7" s="328"/>
    </row>
    <row r="8" spans="1:7" ht="12" customHeight="1">
      <c r="A8" s="214"/>
      <c r="B8" s="51" t="s">
        <v>0</v>
      </c>
      <c r="C8" s="51"/>
      <c r="D8" s="51"/>
      <c r="E8" s="57" t="s">
        <v>3</v>
      </c>
      <c r="F8" s="57"/>
      <c r="G8" s="328"/>
    </row>
    <row r="9" spans="1:7" ht="15.75">
      <c r="A9" s="214" t="s">
        <v>4</v>
      </c>
      <c r="B9" s="48" t="s">
        <v>24</v>
      </c>
      <c r="C9" s="51"/>
      <c r="D9" s="51"/>
      <c r="E9" s="46" t="str">
        <f>'100 Series '!E8</f>
        <v>April 1, 2020 to March 31, 2021</v>
      </c>
      <c r="F9" s="47"/>
      <c r="G9" s="330"/>
    </row>
    <row r="10" spans="1:7" ht="12" customHeight="1" thickBot="1">
      <c r="A10" s="214"/>
      <c r="B10" s="57"/>
      <c r="C10" s="480"/>
      <c r="D10" s="480"/>
      <c r="E10" s="51"/>
      <c r="F10" s="51"/>
      <c r="G10" s="328"/>
    </row>
    <row r="11" spans="1:7" ht="14.25" customHeight="1" thickTop="1">
      <c r="A11" s="368" t="s">
        <v>7</v>
      </c>
      <c r="B11" s="26"/>
      <c r="C11" s="27"/>
      <c r="D11" s="29"/>
      <c r="E11" s="59" t="s">
        <v>5</v>
      </c>
      <c r="F11" s="60" t="s">
        <v>36</v>
      </c>
      <c r="G11" s="369" t="s">
        <v>6</v>
      </c>
    </row>
    <row r="12" spans="1:7" ht="14.25" customHeight="1">
      <c r="A12" s="339" t="s">
        <v>0</v>
      </c>
      <c r="B12" s="9"/>
      <c r="C12" s="10"/>
      <c r="D12" s="30"/>
      <c r="E12" s="36"/>
      <c r="F12" s="43"/>
      <c r="G12" s="340"/>
    </row>
    <row r="13" spans="1:7" ht="14.25" customHeight="1">
      <c r="A13" s="341" t="s">
        <v>11</v>
      </c>
      <c r="B13" s="9"/>
      <c r="C13" s="10"/>
      <c r="D13" s="31"/>
      <c r="E13" s="532">
        <v>680</v>
      </c>
      <c r="F13" s="533">
        <v>0.13</v>
      </c>
      <c r="G13" s="340"/>
    </row>
    <row r="14" spans="1:7" ht="15" customHeight="1" thickBot="1">
      <c r="A14" s="342" t="s">
        <v>0</v>
      </c>
      <c r="B14" s="8"/>
      <c r="C14" s="8"/>
      <c r="D14" s="32"/>
      <c r="E14" s="36"/>
      <c r="F14" s="43"/>
      <c r="G14" s="340"/>
    </row>
    <row r="15" spans="1:7" ht="12.75" customHeight="1" thickTop="1">
      <c r="A15" s="343" t="s">
        <v>15</v>
      </c>
      <c r="B15" s="537" t="s">
        <v>62</v>
      </c>
      <c r="C15" s="1"/>
      <c r="D15" s="33"/>
      <c r="E15" s="37"/>
      <c r="F15" s="33"/>
      <c r="G15" s="344"/>
    </row>
    <row r="16" spans="1:7" ht="14.25" customHeight="1">
      <c r="A16" s="464"/>
      <c r="B16" s="465"/>
      <c r="C16" s="465"/>
      <c r="D16" s="466"/>
      <c r="E16" s="62"/>
      <c r="F16" s="63"/>
      <c r="G16" s="371"/>
    </row>
    <row r="17" spans="1:9" ht="13.5" customHeight="1">
      <c r="A17" s="391">
        <v>1010</v>
      </c>
      <c r="B17" s="21" t="s">
        <v>162</v>
      </c>
      <c r="C17" s="96"/>
      <c r="D17" s="97"/>
      <c r="E17" s="98"/>
      <c r="F17" s="24">
        <f>$F$13*(E17)</f>
        <v>0</v>
      </c>
      <c r="G17" s="348">
        <f>E17+F17</f>
        <v>0</v>
      </c>
    </row>
    <row r="18" spans="1:9" ht="15" customHeight="1">
      <c r="A18" s="347"/>
      <c r="B18" s="24" t="s">
        <v>163</v>
      </c>
      <c r="C18" s="21"/>
      <c r="D18" s="21"/>
      <c r="E18" s="44"/>
      <c r="F18" s="24">
        <f t="shared" ref="F18:F20" si="0">$F$13*(E18)</f>
        <v>0</v>
      </c>
      <c r="G18" s="348">
        <f t="shared" ref="G18:G20" si="1">E18+F18</f>
        <v>0</v>
      </c>
    </row>
    <row r="19" spans="1:9" ht="15" customHeight="1">
      <c r="A19" s="349"/>
      <c r="B19" s="21" t="s">
        <v>165</v>
      </c>
      <c r="C19" s="25"/>
      <c r="D19" s="25"/>
      <c r="E19" s="44"/>
      <c r="F19" s="24">
        <f t="shared" si="0"/>
        <v>0</v>
      </c>
      <c r="G19" s="348">
        <f t="shared" si="1"/>
        <v>0</v>
      </c>
    </row>
    <row r="20" spans="1:9" ht="15" customHeight="1">
      <c r="A20" s="349"/>
      <c r="B20" s="24" t="s">
        <v>166</v>
      </c>
      <c r="C20" s="25"/>
      <c r="D20" s="25"/>
      <c r="E20" s="44"/>
      <c r="F20" s="24">
        <f t="shared" si="0"/>
        <v>0</v>
      </c>
      <c r="G20" s="348">
        <f t="shared" si="1"/>
        <v>0</v>
      </c>
    </row>
    <row r="21" spans="1:9" ht="13.5" customHeight="1">
      <c r="A21" s="391"/>
      <c r="B21" s="153"/>
      <c r="C21" s="153"/>
      <c r="D21" s="154"/>
      <c r="E21" s="155"/>
      <c r="F21" s="154"/>
      <c r="G21" s="392"/>
    </row>
    <row r="22" spans="1:9" ht="15.75">
      <c r="A22" s="391">
        <v>1015</v>
      </c>
      <c r="B22" s="21" t="s">
        <v>162</v>
      </c>
      <c r="C22" s="96"/>
      <c r="D22" s="97"/>
      <c r="E22" s="98"/>
      <c r="F22" s="24">
        <f>$F$13*(E22)</f>
        <v>0</v>
      </c>
      <c r="G22" s="348">
        <f>E22+F22</f>
        <v>0</v>
      </c>
    </row>
    <row r="23" spans="1:9" ht="15" customHeight="1">
      <c r="A23" s="347"/>
      <c r="B23" s="24" t="s">
        <v>163</v>
      </c>
      <c r="C23" s="21"/>
      <c r="D23" s="21"/>
      <c r="E23" s="44"/>
      <c r="F23" s="24">
        <f t="shared" ref="F23" si="2">$F$13*(E23)</f>
        <v>0</v>
      </c>
      <c r="G23" s="348">
        <f t="shared" ref="G23" si="3">E23+F23</f>
        <v>0</v>
      </c>
    </row>
    <row r="24" spans="1:9">
      <c r="A24" s="391"/>
      <c r="B24" s="153"/>
      <c r="C24" s="153"/>
      <c r="D24" s="154"/>
      <c r="E24" s="155"/>
      <c r="F24" s="154"/>
      <c r="G24" s="392"/>
    </row>
    <row r="25" spans="1:9" ht="15.75">
      <c r="A25" s="391">
        <v>1016</v>
      </c>
      <c r="B25" s="21" t="s">
        <v>162</v>
      </c>
      <c r="C25" s="96"/>
      <c r="D25" s="97"/>
      <c r="E25" s="98"/>
      <c r="F25" s="24">
        <f>$F$13*(E25)</f>
        <v>0</v>
      </c>
      <c r="G25" s="348">
        <f>E25+F25</f>
        <v>0</v>
      </c>
    </row>
    <row r="26" spans="1:9" ht="15" customHeight="1">
      <c r="A26" s="347"/>
      <c r="B26" s="24" t="s">
        <v>163</v>
      </c>
      <c r="C26" s="21"/>
      <c r="D26" s="21"/>
      <c r="E26" s="44"/>
      <c r="F26" s="24">
        <f t="shared" ref="F26" si="4">$F$13*(E26)</f>
        <v>0</v>
      </c>
      <c r="G26" s="348">
        <f t="shared" ref="G26" si="5">E26+F26</f>
        <v>0</v>
      </c>
    </row>
    <row r="27" spans="1:9" ht="15.75">
      <c r="A27" s="391" t="s">
        <v>97</v>
      </c>
      <c r="B27" s="21" t="s">
        <v>162</v>
      </c>
      <c r="C27" s="96"/>
      <c r="D27" s="97"/>
      <c r="E27" s="98"/>
      <c r="F27" s="24">
        <f>$F$13*(E27)</f>
        <v>0</v>
      </c>
      <c r="G27" s="348">
        <f>E27+F27</f>
        <v>0</v>
      </c>
    </row>
    <row r="28" spans="1:9" ht="15" customHeight="1">
      <c r="A28" s="347"/>
      <c r="B28" s="24" t="s">
        <v>163</v>
      </c>
      <c r="C28" s="21"/>
      <c r="D28" s="21"/>
      <c r="E28" s="44"/>
      <c r="F28" s="24">
        <f t="shared" ref="F28:F30" si="6">$F$13*(E28)</f>
        <v>0</v>
      </c>
      <c r="G28" s="348">
        <f t="shared" ref="G28:G30" si="7">E28+F28</f>
        <v>0</v>
      </c>
    </row>
    <row r="29" spans="1:9" ht="15" customHeight="1">
      <c r="A29" s="349"/>
      <c r="B29" s="21" t="s">
        <v>165</v>
      </c>
      <c r="C29" s="25"/>
      <c r="D29" s="25"/>
      <c r="E29" s="44"/>
      <c r="F29" s="24">
        <f t="shared" si="6"/>
        <v>0</v>
      </c>
      <c r="G29" s="348">
        <f t="shared" si="7"/>
        <v>0</v>
      </c>
    </row>
    <row r="30" spans="1:9" ht="15" customHeight="1">
      <c r="A30" s="349"/>
      <c r="B30" s="24" t="s">
        <v>166</v>
      </c>
      <c r="C30" s="25"/>
      <c r="D30" s="25"/>
      <c r="E30" s="44"/>
      <c r="F30" s="24">
        <f t="shared" si="6"/>
        <v>0</v>
      </c>
      <c r="G30" s="348">
        <f t="shared" si="7"/>
        <v>0</v>
      </c>
    </row>
    <row r="31" spans="1:9">
      <c r="A31" s="391"/>
      <c r="B31" s="153"/>
      <c r="C31" s="153"/>
      <c r="D31" s="154"/>
      <c r="E31" s="155"/>
      <c r="F31" s="154"/>
      <c r="G31" s="392"/>
      <c r="I31" s="171"/>
    </row>
    <row r="32" spans="1:9" ht="15.75">
      <c r="A32" s="391">
        <v>1020</v>
      </c>
      <c r="B32" s="21" t="s">
        <v>162</v>
      </c>
      <c r="C32" s="96"/>
      <c r="D32" s="97"/>
      <c r="E32" s="98"/>
      <c r="F32" s="24">
        <f>$F$13*(E32)</f>
        <v>0</v>
      </c>
      <c r="G32" s="348">
        <f>E32+F32</f>
        <v>0</v>
      </c>
      <c r="I32" s="169"/>
    </row>
    <row r="33" spans="1:9" ht="15" customHeight="1">
      <c r="A33" s="347"/>
      <c r="B33" s="24" t="s">
        <v>163</v>
      </c>
      <c r="C33" s="21"/>
      <c r="D33" s="21"/>
      <c r="E33" s="44"/>
      <c r="F33" s="24">
        <f t="shared" ref="F33" si="8">$F$13*(E33)</f>
        <v>0</v>
      </c>
      <c r="G33" s="348">
        <f t="shared" ref="G33" si="9">E33+F33</f>
        <v>0</v>
      </c>
    </row>
    <row r="34" spans="1:9">
      <c r="A34" s="391"/>
      <c r="B34" s="153"/>
      <c r="C34" s="153"/>
      <c r="D34" s="154"/>
      <c r="E34" s="155"/>
      <c r="F34" s="154"/>
      <c r="G34" s="392"/>
      <c r="I34" s="170"/>
    </row>
    <row r="35" spans="1:9" ht="12" customHeight="1">
      <c r="A35" s="391">
        <v>1026</v>
      </c>
      <c r="B35" s="21" t="s">
        <v>162</v>
      </c>
      <c r="C35" s="96"/>
      <c r="D35" s="97"/>
      <c r="E35" s="98"/>
      <c r="F35" s="24">
        <f>$F$13*(E35)</f>
        <v>0</v>
      </c>
      <c r="G35" s="348">
        <f>E35+F35</f>
        <v>0</v>
      </c>
      <c r="I35" s="170"/>
    </row>
    <row r="36" spans="1:9" ht="15" customHeight="1">
      <c r="A36" s="347"/>
      <c r="B36" s="24" t="s">
        <v>163</v>
      </c>
      <c r="C36" s="21"/>
      <c r="D36" s="21"/>
      <c r="E36" s="44"/>
      <c r="F36" s="24">
        <f t="shared" ref="F36" si="10">$F$13*(E36)</f>
        <v>0</v>
      </c>
      <c r="G36" s="348">
        <f t="shared" ref="G36" si="11">E36+F36</f>
        <v>0</v>
      </c>
    </row>
    <row r="37" spans="1:9" ht="13.5" customHeight="1">
      <c r="A37" s="391"/>
      <c r="B37" s="153"/>
      <c r="C37" s="153"/>
      <c r="D37" s="156"/>
      <c r="E37" s="155"/>
      <c r="F37" s="154"/>
      <c r="G37" s="392"/>
      <c r="I37" s="170"/>
    </row>
    <row r="38" spans="1:9" ht="13.5" customHeight="1">
      <c r="A38" s="391">
        <v>1030</v>
      </c>
      <c r="B38" s="21" t="s">
        <v>162</v>
      </c>
      <c r="C38" s="96"/>
      <c r="D38" s="97"/>
      <c r="E38" s="98"/>
      <c r="F38" s="24">
        <f>$F$13*(E38)</f>
        <v>0</v>
      </c>
      <c r="G38" s="348">
        <f>E38+F38</f>
        <v>0</v>
      </c>
      <c r="I38" s="170"/>
    </row>
    <row r="39" spans="1:9" ht="15" customHeight="1">
      <c r="A39" s="347"/>
      <c r="B39" s="24" t="s">
        <v>163</v>
      </c>
      <c r="C39" s="21"/>
      <c r="D39" s="21"/>
      <c r="E39" s="44"/>
      <c r="F39" s="24">
        <f t="shared" ref="F39:F41" si="12">$F$13*(E39)</f>
        <v>0</v>
      </c>
      <c r="G39" s="348">
        <f t="shared" ref="G39:G41" si="13">E39+F39</f>
        <v>0</v>
      </c>
    </row>
    <row r="40" spans="1:9" ht="15" customHeight="1">
      <c r="A40" s="349"/>
      <c r="B40" s="21" t="s">
        <v>165</v>
      </c>
      <c r="C40" s="25"/>
      <c r="D40" s="25"/>
      <c r="E40" s="44"/>
      <c r="F40" s="24">
        <f t="shared" si="12"/>
        <v>0</v>
      </c>
      <c r="G40" s="348">
        <f t="shared" si="13"/>
        <v>0</v>
      </c>
    </row>
    <row r="41" spans="1:9" ht="15" customHeight="1">
      <c r="A41" s="349"/>
      <c r="B41" s="24" t="s">
        <v>166</v>
      </c>
      <c r="C41" s="25"/>
      <c r="D41" s="25"/>
      <c r="E41" s="44"/>
      <c r="F41" s="24">
        <f t="shared" si="12"/>
        <v>0</v>
      </c>
      <c r="G41" s="348">
        <f t="shared" si="13"/>
        <v>0</v>
      </c>
    </row>
    <row r="42" spans="1:9" ht="13.5" customHeight="1">
      <c r="A42" s="391"/>
      <c r="B42" s="153"/>
      <c r="C42" s="153"/>
      <c r="D42" s="154"/>
      <c r="E42" s="155"/>
      <c r="F42" s="154"/>
      <c r="G42" s="392"/>
      <c r="I42" s="170"/>
    </row>
    <row r="43" spans="1:9" ht="13.5" customHeight="1">
      <c r="A43" s="391">
        <v>1035</v>
      </c>
      <c r="B43" s="21" t="s">
        <v>162</v>
      </c>
      <c r="C43" s="96"/>
      <c r="D43" s="97"/>
      <c r="E43" s="98"/>
      <c r="F43" s="24">
        <f>$F$13*(E43)</f>
        <v>0</v>
      </c>
      <c r="G43" s="348">
        <f>E43+F43</f>
        <v>0</v>
      </c>
    </row>
    <row r="44" spans="1:9" ht="15" customHeight="1">
      <c r="A44" s="347"/>
      <c r="B44" s="24" t="s">
        <v>163</v>
      </c>
      <c r="C44" s="21"/>
      <c r="D44" s="21"/>
      <c r="E44" s="44"/>
      <c r="F44" s="24">
        <f t="shared" ref="F44:F46" si="14">$F$13*(E44)</f>
        <v>0</v>
      </c>
      <c r="G44" s="348">
        <f t="shared" ref="G44:G46" si="15">E44+F44</f>
        <v>0</v>
      </c>
    </row>
    <row r="45" spans="1:9" ht="15" customHeight="1">
      <c r="A45" s="349"/>
      <c r="B45" s="21" t="s">
        <v>165</v>
      </c>
      <c r="C45" s="25"/>
      <c r="D45" s="25"/>
      <c r="E45" s="44"/>
      <c r="F45" s="24">
        <f t="shared" si="14"/>
        <v>0</v>
      </c>
      <c r="G45" s="348">
        <f t="shared" si="15"/>
        <v>0</v>
      </c>
    </row>
    <row r="46" spans="1:9" ht="15" customHeight="1">
      <c r="A46" s="349"/>
      <c r="B46" s="24" t="s">
        <v>166</v>
      </c>
      <c r="C46" s="25"/>
      <c r="D46" s="25"/>
      <c r="E46" s="44"/>
      <c r="F46" s="24">
        <f t="shared" si="14"/>
        <v>0</v>
      </c>
      <c r="G46" s="348">
        <f t="shared" si="15"/>
        <v>0</v>
      </c>
    </row>
    <row r="47" spans="1:9" ht="13.5" customHeight="1">
      <c r="A47" s="391"/>
      <c r="B47" s="153"/>
      <c r="C47" s="153"/>
      <c r="D47" s="156"/>
      <c r="E47" s="155"/>
      <c r="F47" s="154"/>
      <c r="G47" s="392"/>
    </row>
    <row r="48" spans="1:9" ht="13.5" customHeight="1">
      <c r="A48" s="391">
        <v>1046</v>
      </c>
      <c r="B48" s="21" t="s">
        <v>162</v>
      </c>
      <c r="C48" s="96"/>
      <c r="D48" s="97"/>
      <c r="E48" s="98"/>
      <c r="F48" s="24">
        <f>$F$13*(E48)</f>
        <v>0</v>
      </c>
      <c r="G48" s="348">
        <f>E48+F48</f>
        <v>0</v>
      </c>
    </row>
    <row r="49" spans="1:7" ht="15" customHeight="1">
      <c r="A49" s="347"/>
      <c r="B49" s="24" t="s">
        <v>163</v>
      </c>
      <c r="C49" s="21"/>
      <c r="D49" s="21"/>
      <c r="E49" s="44"/>
      <c r="F49" s="24">
        <f t="shared" ref="F49:F51" si="16">$F$13*(E49)</f>
        <v>0</v>
      </c>
      <c r="G49" s="348">
        <f t="shared" ref="G49:G51" si="17">E49+F49</f>
        <v>0</v>
      </c>
    </row>
    <row r="50" spans="1:7" ht="15" customHeight="1">
      <c r="A50" s="349"/>
      <c r="B50" s="21" t="s">
        <v>165</v>
      </c>
      <c r="C50" s="25"/>
      <c r="D50" s="25"/>
      <c r="E50" s="44"/>
      <c r="F50" s="24">
        <f t="shared" si="16"/>
        <v>0</v>
      </c>
      <c r="G50" s="348">
        <f t="shared" si="17"/>
        <v>0</v>
      </c>
    </row>
    <row r="51" spans="1:7" ht="15" customHeight="1">
      <c r="A51" s="349"/>
      <c r="B51" s="24" t="s">
        <v>166</v>
      </c>
      <c r="C51" s="25"/>
      <c r="D51" s="25"/>
      <c r="E51" s="44"/>
      <c r="F51" s="24">
        <f t="shared" si="16"/>
        <v>0</v>
      </c>
      <c r="G51" s="348">
        <f t="shared" si="17"/>
        <v>0</v>
      </c>
    </row>
    <row r="52" spans="1:7" ht="13.5" customHeight="1">
      <c r="A52" s="391"/>
      <c r="B52" s="153"/>
      <c r="C52" s="153"/>
      <c r="D52" s="154"/>
      <c r="E52" s="155"/>
      <c r="F52" s="154"/>
      <c r="G52" s="392"/>
    </row>
    <row r="53" spans="1:7" ht="13.5" customHeight="1">
      <c r="A53" s="391">
        <v>1050</v>
      </c>
      <c r="B53" s="21" t="s">
        <v>162</v>
      </c>
      <c r="C53" s="96"/>
      <c r="D53" s="97"/>
      <c r="E53" s="98"/>
      <c r="F53" s="24">
        <f>$F$13*(E53)</f>
        <v>0</v>
      </c>
      <c r="G53" s="348">
        <f>E53+F53</f>
        <v>0</v>
      </c>
    </row>
    <row r="54" spans="1:7" ht="15" customHeight="1">
      <c r="A54" s="347"/>
      <c r="B54" s="24" t="s">
        <v>163</v>
      </c>
      <c r="C54" s="21"/>
      <c r="D54" s="21"/>
      <c r="E54" s="44"/>
      <c r="F54" s="24">
        <f t="shared" ref="F54:F56" si="18">$F$13*(E54)</f>
        <v>0</v>
      </c>
      <c r="G54" s="348">
        <f t="shared" ref="G54:G56" si="19">E54+F54</f>
        <v>0</v>
      </c>
    </row>
    <row r="55" spans="1:7" ht="15" customHeight="1">
      <c r="A55" s="349"/>
      <c r="B55" s="21" t="s">
        <v>165</v>
      </c>
      <c r="C55" s="25"/>
      <c r="D55" s="25"/>
      <c r="E55" s="44"/>
      <c r="F55" s="24">
        <f t="shared" si="18"/>
        <v>0</v>
      </c>
      <c r="G55" s="348">
        <f t="shared" si="19"/>
        <v>0</v>
      </c>
    </row>
    <row r="56" spans="1:7" ht="15" customHeight="1">
      <c r="A56" s="349"/>
      <c r="B56" s="24" t="s">
        <v>166</v>
      </c>
      <c r="C56" s="25"/>
      <c r="D56" s="25"/>
      <c r="E56" s="44"/>
      <c r="F56" s="24">
        <f t="shared" si="18"/>
        <v>0</v>
      </c>
      <c r="G56" s="348">
        <f t="shared" si="19"/>
        <v>0</v>
      </c>
    </row>
    <row r="57" spans="1:7" ht="13.5" customHeight="1">
      <c r="A57" s="391"/>
      <c r="B57" s="153"/>
      <c r="C57" s="153"/>
      <c r="D57" s="154"/>
      <c r="E57" s="155"/>
      <c r="F57" s="154"/>
      <c r="G57" s="392"/>
    </row>
    <row r="58" spans="1:7" ht="13.5" customHeight="1">
      <c r="A58" s="391">
        <v>1086</v>
      </c>
      <c r="B58" s="21" t="s">
        <v>162</v>
      </c>
      <c r="C58" s="96"/>
      <c r="D58" s="97"/>
      <c r="E58" s="98"/>
      <c r="F58" s="24">
        <f>$F$13*(E58)</f>
        <v>0</v>
      </c>
      <c r="G58" s="348">
        <f>E58+F58</f>
        <v>0</v>
      </c>
    </row>
    <row r="59" spans="1:7" ht="15" customHeight="1">
      <c r="A59" s="347"/>
      <c r="B59" s="24" t="s">
        <v>163</v>
      </c>
      <c r="C59" s="21"/>
      <c r="D59" s="21"/>
      <c r="E59" s="44"/>
      <c r="F59" s="24">
        <f t="shared" ref="F59:F61" si="20">$F$13*(E59)</f>
        <v>0</v>
      </c>
      <c r="G59" s="348">
        <f t="shared" ref="G59:G61" si="21">E59+F59</f>
        <v>0</v>
      </c>
    </row>
    <row r="60" spans="1:7" ht="15" customHeight="1">
      <c r="A60" s="349"/>
      <c r="B60" s="21" t="s">
        <v>165</v>
      </c>
      <c r="C60" s="25"/>
      <c r="D60" s="25"/>
      <c r="E60" s="44"/>
      <c r="F60" s="24">
        <f t="shared" si="20"/>
        <v>0</v>
      </c>
      <c r="G60" s="348">
        <f t="shared" si="21"/>
        <v>0</v>
      </c>
    </row>
    <row r="61" spans="1:7" ht="15" customHeight="1">
      <c r="A61" s="349"/>
      <c r="B61" s="24" t="s">
        <v>166</v>
      </c>
      <c r="C61" s="25"/>
      <c r="D61" s="25"/>
      <c r="E61" s="44"/>
      <c r="F61" s="24">
        <f t="shared" si="20"/>
        <v>0</v>
      </c>
      <c r="G61" s="348">
        <f t="shared" si="21"/>
        <v>0</v>
      </c>
    </row>
    <row r="62" spans="1:7" ht="13.5" customHeight="1">
      <c r="A62" s="395"/>
      <c r="B62" s="64"/>
      <c r="C62" s="64"/>
      <c r="D62" s="83"/>
      <c r="E62" s="66"/>
      <c r="F62" s="65"/>
      <c r="G62" s="383"/>
    </row>
    <row r="63" spans="1:7" ht="13.5" customHeight="1">
      <c r="A63" s="536" t="str">
        <f>'100 Series - Extras'!A62</f>
        <v xml:space="preserve">NOTE: Hardwood Staircases include nosings on all landings </v>
      </c>
      <c r="B63" s="67"/>
      <c r="C63" s="67"/>
      <c r="D63" s="70"/>
      <c r="E63" s="71"/>
      <c r="F63" s="68"/>
      <c r="G63" s="384"/>
    </row>
    <row r="64" spans="1:7" ht="13.5" customHeight="1" thickBot="1">
      <c r="A64" s="385"/>
      <c r="B64" s="72"/>
      <c r="C64" s="73"/>
      <c r="D64" s="75"/>
      <c r="E64" s="76"/>
      <c r="F64" s="77"/>
      <c r="G64" s="386"/>
    </row>
    <row r="65" spans="1:9" ht="14.25" customHeight="1" thickTop="1" thickBot="1">
      <c r="A65" s="258" t="s">
        <v>17</v>
      </c>
      <c r="B65" s="4" t="s">
        <v>144</v>
      </c>
      <c r="C65" s="4"/>
      <c r="D65" s="4"/>
      <c r="E65" s="4"/>
      <c r="F65" s="5"/>
      <c r="G65" s="355"/>
    </row>
    <row r="66" spans="1:9" ht="10.9" customHeight="1" thickTop="1">
      <c r="A66" s="236"/>
      <c r="B66" s="18"/>
      <c r="C66" s="18"/>
      <c r="D66" s="18"/>
      <c r="E66" s="18"/>
      <c r="F66" s="18"/>
      <c r="G66" s="358"/>
    </row>
    <row r="67" spans="1:9" ht="12" customHeight="1">
      <c r="A67" s="236"/>
      <c r="B67" s="17" t="s">
        <v>27</v>
      </c>
      <c r="C67" s="18"/>
      <c r="D67" s="14"/>
      <c r="E67" s="14"/>
      <c r="F67" s="14"/>
      <c r="G67" s="359"/>
    </row>
    <row r="68" spans="1:9" ht="12" customHeight="1">
      <c r="A68" s="261"/>
      <c r="B68" s="18"/>
      <c r="C68" s="18"/>
      <c r="D68" s="14"/>
      <c r="E68" s="14"/>
      <c r="F68" s="14"/>
      <c r="G68" s="359"/>
    </row>
    <row r="69" spans="1:9" ht="12" customHeight="1">
      <c r="A69" s="236" t="s">
        <v>52</v>
      </c>
      <c r="B69" s="18"/>
      <c r="C69" s="18"/>
      <c r="D69" s="14"/>
      <c r="E69" s="15"/>
      <c r="F69" s="15"/>
      <c r="G69" s="360"/>
    </row>
    <row r="70" spans="1:9" ht="12" customHeight="1">
      <c r="A70" s="236" t="s">
        <v>53</v>
      </c>
      <c r="B70" s="18"/>
      <c r="C70" s="18"/>
      <c r="D70" s="14"/>
      <c r="E70" s="14"/>
      <c r="F70" s="14"/>
      <c r="G70" s="359"/>
    </row>
    <row r="71" spans="1:9" ht="12" customHeight="1">
      <c r="A71" s="263" t="s">
        <v>54</v>
      </c>
      <c r="B71" s="19"/>
      <c r="C71" s="20"/>
      <c r="D71" s="16"/>
      <c r="E71" s="14"/>
      <c r="F71" s="14"/>
      <c r="G71" s="359"/>
    </row>
    <row r="72" spans="1:9" ht="12" customHeight="1">
      <c r="A72" s="238" t="s">
        <v>55</v>
      </c>
      <c r="B72" s="18"/>
      <c r="C72" s="18"/>
      <c r="D72" s="14"/>
      <c r="E72" s="14"/>
      <c r="F72" s="14"/>
      <c r="G72" s="359"/>
    </row>
    <row r="73" spans="1:9" ht="12" customHeight="1">
      <c r="A73" s="238" t="s">
        <v>46</v>
      </c>
      <c r="B73" s="18"/>
      <c r="C73" s="18"/>
      <c r="D73" s="16"/>
      <c r="E73" s="16"/>
      <c r="F73" s="16"/>
      <c r="G73" s="361"/>
    </row>
    <row r="74" spans="1:9" ht="12" customHeight="1">
      <c r="A74" s="236" t="s">
        <v>56</v>
      </c>
      <c r="B74" s="18"/>
      <c r="C74" s="18"/>
      <c r="D74" s="14"/>
      <c r="E74" s="14"/>
      <c r="F74" s="14"/>
      <c r="G74" s="359"/>
    </row>
    <row r="75" spans="1:9" ht="12" customHeight="1">
      <c r="A75" s="236" t="s">
        <v>57</v>
      </c>
      <c r="B75" s="18"/>
      <c r="C75" s="18"/>
      <c r="D75" s="14"/>
      <c r="E75" s="14"/>
      <c r="F75" s="14"/>
      <c r="G75" s="359"/>
    </row>
    <row r="76" spans="1:9" ht="12" customHeight="1">
      <c r="A76" s="236" t="s">
        <v>58</v>
      </c>
      <c r="B76" s="18"/>
      <c r="C76" s="18"/>
      <c r="D76" s="14"/>
      <c r="E76" s="106" t="s">
        <v>143</v>
      </c>
      <c r="F76" s="14"/>
      <c r="G76" s="359"/>
    </row>
    <row r="77" spans="1:9" ht="12" customHeight="1">
      <c r="A77" s="238" t="s">
        <v>59</v>
      </c>
      <c r="B77" s="18"/>
      <c r="C77" s="18"/>
      <c r="D77" s="14"/>
      <c r="E77" s="14"/>
      <c r="F77" s="14"/>
      <c r="G77" s="359"/>
    </row>
    <row r="78" spans="1:9" ht="12" customHeight="1">
      <c r="A78" s="236" t="s">
        <v>0</v>
      </c>
      <c r="B78" s="18"/>
      <c r="C78" s="18"/>
      <c r="D78" s="18"/>
      <c r="E78" s="18" t="s">
        <v>85</v>
      </c>
      <c r="F78" s="18"/>
      <c r="G78" s="358"/>
    </row>
    <row r="79" spans="1:9" ht="14.25" customHeight="1" thickBot="1">
      <c r="A79" s="265" t="s">
        <v>21</v>
      </c>
      <c r="B79" s="266"/>
      <c r="C79" s="266" t="s">
        <v>89</v>
      </c>
      <c r="D79" s="267">
        <v>30</v>
      </c>
      <c r="E79" s="266" t="s">
        <v>23</v>
      </c>
      <c r="F79" s="364"/>
      <c r="G79" s="365"/>
      <c r="H79" s="106"/>
      <c r="I79" s="106"/>
    </row>
  </sheetData>
  <mergeCells count="3">
    <mergeCell ref="A1:G1"/>
    <mergeCell ref="C10:D10"/>
    <mergeCell ref="A16:D16"/>
  </mergeCells>
  <printOptions horizontalCentered="1"/>
  <pageMargins left="0" right="0" top="0" bottom="0" header="0.51181102362204722" footer="0.51181102362204722"/>
  <pageSetup paperSize="5" scale="89" fitToHeight="0" orientation="portrait" r:id="rId1"/>
  <headerFooter alignWithMargins="0">
    <oddFooter xml:space="preserve">&amp;LRevised April 16, 2019 for sinken foyer charge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43E3A-F582-4C61-BB21-EC792D0A93A5}">
  <sheetPr>
    <pageSetUpPr fitToPage="1"/>
  </sheetPr>
  <dimension ref="A1:I86"/>
  <sheetViews>
    <sheetView view="pageBreakPreview" zoomScaleNormal="100" zoomScaleSheetLayoutView="100" workbookViewId="0">
      <selection activeCell="B18" sqref="B18:D24"/>
    </sheetView>
  </sheetViews>
  <sheetFormatPr defaultColWidth="11.44140625" defaultRowHeight="15"/>
  <cols>
    <col min="1" max="1" width="18.77734375" style="273" customWidth="1"/>
    <col min="2" max="7" width="13.77734375" style="273" customWidth="1"/>
    <col min="8" max="16384" width="11.44140625" style="273"/>
  </cols>
  <sheetData>
    <row r="1" spans="1:7" ht="30" customHeight="1">
      <c r="A1" s="481" t="s">
        <v>50</v>
      </c>
      <c r="B1" s="482"/>
      <c r="C1" s="482"/>
      <c r="D1" s="482"/>
      <c r="E1" s="482"/>
      <c r="F1" s="482"/>
      <c r="G1" s="483"/>
    </row>
    <row r="2" spans="1:7">
      <c r="A2" s="396" t="s">
        <v>124</v>
      </c>
      <c r="B2" s="274" t="s">
        <v>129</v>
      </c>
      <c r="C2" s="274"/>
      <c r="D2" s="276"/>
      <c r="E2" s="275" t="s">
        <v>25</v>
      </c>
      <c r="F2" s="192">
        <f>'100 Series '!F2</f>
        <v>43922</v>
      </c>
      <c r="G2" s="397"/>
    </row>
    <row r="3" spans="1:7">
      <c r="A3" s="398"/>
      <c r="B3" s="276"/>
      <c r="C3" s="276"/>
      <c r="D3" s="276"/>
      <c r="E3" s="276"/>
      <c r="F3" s="276"/>
      <c r="G3" s="399"/>
    </row>
    <row r="4" spans="1:7">
      <c r="A4" s="396" t="s">
        <v>125</v>
      </c>
      <c r="B4" s="484" t="s">
        <v>128</v>
      </c>
      <c r="C4" s="484"/>
      <c r="D4" s="276"/>
      <c r="E4" s="276" t="s">
        <v>2</v>
      </c>
      <c r="F4" s="277" t="s">
        <v>127</v>
      </c>
      <c r="G4" s="399"/>
    </row>
    <row r="5" spans="1:7">
      <c r="A5" s="396"/>
      <c r="B5" s="276" t="s">
        <v>0</v>
      </c>
      <c r="C5" s="276"/>
      <c r="D5" s="276"/>
      <c r="E5" s="276"/>
      <c r="F5" s="278"/>
      <c r="G5" s="400"/>
    </row>
    <row r="6" spans="1:7" ht="15.75">
      <c r="A6" s="396" t="s">
        <v>35</v>
      </c>
      <c r="B6" s="46">
        <f>'100 Series '!$B$6</f>
        <v>0</v>
      </c>
      <c r="C6" s="48"/>
      <c r="D6" s="51"/>
      <c r="E6" s="276"/>
      <c r="F6" s="276"/>
      <c r="G6" s="399"/>
    </row>
    <row r="7" spans="1:7" ht="15" customHeight="1">
      <c r="A7" s="396"/>
      <c r="B7" s="276" t="s">
        <v>0</v>
      </c>
      <c r="C7" s="276"/>
      <c r="D7" s="276"/>
      <c r="E7" s="401" t="s">
        <v>3</v>
      </c>
      <c r="F7" s="401"/>
      <c r="G7" s="399"/>
    </row>
    <row r="8" spans="1:7" ht="15.75">
      <c r="A8" s="396" t="s">
        <v>126</v>
      </c>
      <c r="B8" s="279" t="s">
        <v>24</v>
      </c>
      <c r="C8" s="276"/>
      <c r="D8" s="276"/>
      <c r="E8" s="46" t="str">
        <f>'100 Series '!E8</f>
        <v>April 1, 2020 to March 31, 2021</v>
      </c>
      <c r="F8" s="47"/>
      <c r="G8" s="330"/>
    </row>
    <row r="9" spans="1:7" ht="12" customHeight="1">
      <c r="A9" s="396"/>
      <c r="B9" s="401"/>
      <c r="C9" s="279"/>
      <c r="D9" s="279"/>
      <c r="E9" s="276"/>
      <c r="F9" s="276"/>
      <c r="G9" s="399"/>
    </row>
    <row r="10" spans="1:7" ht="12" customHeight="1" thickBot="1">
      <c r="A10" s="402"/>
      <c r="B10" s="280" t="s">
        <v>0</v>
      </c>
      <c r="C10" s="281" t="s">
        <v>0</v>
      </c>
      <c r="D10" s="281" t="s">
        <v>0</v>
      </c>
      <c r="E10" s="282" t="s">
        <v>5</v>
      </c>
      <c r="F10" s="283" t="s">
        <v>36</v>
      </c>
      <c r="G10" s="403" t="s">
        <v>6</v>
      </c>
    </row>
    <row r="11" spans="1:7" ht="14.25" customHeight="1" thickTop="1">
      <c r="A11" s="404" t="s">
        <v>7</v>
      </c>
      <c r="B11" s="284" t="s">
        <v>8</v>
      </c>
      <c r="C11" s="285" t="s">
        <v>8</v>
      </c>
      <c r="D11" s="285" t="s">
        <v>26</v>
      </c>
      <c r="E11" s="286"/>
      <c r="F11" s="287"/>
      <c r="G11" s="405"/>
    </row>
    <row r="12" spans="1:7" ht="14.25" customHeight="1">
      <c r="A12" s="406" t="s">
        <v>0</v>
      </c>
      <c r="B12" s="288" t="s">
        <v>9</v>
      </c>
      <c r="C12" s="289" t="s">
        <v>10</v>
      </c>
      <c r="D12" s="289" t="s">
        <v>10</v>
      </c>
      <c r="E12" s="290"/>
      <c r="F12" s="291"/>
      <c r="G12" s="407"/>
    </row>
    <row r="13" spans="1:7" ht="14.25" customHeight="1">
      <c r="A13" s="408" t="s">
        <v>11</v>
      </c>
      <c r="B13" s="288" t="s">
        <v>12</v>
      </c>
      <c r="C13" s="289" t="s">
        <v>13</v>
      </c>
      <c r="D13" s="292">
        <v>531</v>
      </c>
      <c r="E13" s="290"/>
      <c r="F13" s="291"/>
      <c r="G13" s="407"/>
    </row>
    <row r="14" spans="1:7" ht="15" customHeight="1" thickBot="1">
      <c r="A14" s="409" t="s">
        <v>0</v>
      </c>
      <c r="B14" s="293" t="s">
        <v>14</v>
      </c>
      <c r="C14" s="293" t="s">
        <v>14</v>
      </c>
      <c r="D14" s="293" t="s">
        <v>14</v>
      </c>
      <c r="E14" s="290"/>
      <c r="F14" s="291"/>
      <c r="G14" s="407"/>
    </row>
    <row r="15" spans="1:7" ht="12.75" customHeight="1" thickTop="1">
      <c r="A15" s="410" t="s">
        <v>15</v>
      </c>
      <c r="B15" s="294"/>
      <c r="C15" s="294"/>
      <c r="D15" s="294"/>
      <c r="E15" s="295"/>
      <c r="F15" s="296"/>
      <c r="G15" s="411"/>
    </row>
    <row r="16" spans="1:7" ht="12" customHeight="1">
      <c r="A16" s="464" t="s">
        <v>134</v>
      </c>
      <c r="B16" s="465"/>
      <c r="C16" s="465"/>
      <c r="D16" s="466"/>
      <c r="E16" s="297" t="s">
        <v>0</v>
      </c>
      <c r="F16" s="298" t="s">
        <v>0</v>
      </c>
      <c r="G16" s="413" t="s">
        <v>0</v>
      </c>
    </row>
    <row r="17" spans="1:7" ht="15.75">
      <c r="A17" s="416"/>
      <c r="B17" s="319"/>
      <c r="C17" s="319"/>
      <c r="D17" s="319"/>
      <c r="E17" s="318"/>
      <c r="F17" s="301"/>
      <c r="G17" s="417"/>
    </row>
    <row r="18" spans="1:7" customFormat="1" ht="15" customHeight="1">
      <c r="A18" s="347">
        <v>5309</v>
      </c>
      <c r="B18" s="322"/>
      <c r="C18" s="323"/>
      <c r="D18" s="324"/>
      <c r="E18" s="325">
        <f>B18+C18</f>
        <v>0</v>
      </c>
      <c r="F18" s="326">
        <f>0.13*(E18)</f>
        <v>0</v>
      </c>
      <c r="G18" s="414">
        <f>E18+F18</f>
        <v>0</v>
      </c>
    </row>
    <row r="19" spans="1:7" customFormat="1" ht="15" customHeight="1">
      <c r="A19" s="347"/>
      <c r="B19" s="322"/>
      <c r="C19" s="323"/>
      <c r="D19" s="324"/>
      <c r="E19" s="325"/>
      <c r="F19" s="326"/>
      <c r="G19" s="414"/>
    </row>
    <row r="20" spans="1:7" customFormat="1" ht="15" customHeight="1">
      <c r="A20" s="347">
        <v>5310</v>
      </c>
      <c r="B20" s="322"/>
      <c r="C20" s="323"/>
      <c r="D20" s="324"/>
      <c r="E20" s="325">
        <f>B20+C20</f>
        <v>0</v>
      </c>
      <c r="F20" s="326">
        <f>0.13*(E20)</f>
        <v>0</v>
      </c>
      <c r="G20" s="414">
        <f>E20+F20</f>
        <v>0</v>
      </c>
    </row>
    <row r="21" spans="1:7" customFormat="1" ht="15" customHeight="1">
      <c r="A21" s="347"/>
      <c r="B21" s="322"/>
      <c r="C21" s="323"/>
      <c r="D21" s="324"/>
      <c r="E21" s="325"/>
      <c r="F21" s="326"/>
      <c r="G21" s="414"/>
    </row>
    <row r="22" spans="1:7" customFormat="1" ht="15" customHeight="1">
      <c r="A22" s="347">
        <v>5311</v>
      </c>
      <c r="B22" s="322"/>
      <c r="C22" s="323"/>
      <c r="D22" s="324"/>
      <c r="E22" s="325">
        <f>B22+C22</f>
        <v>0</v>
      </c>
      <c r="F22" s="326">
        <f t="shared" ref="F22" si="0">0.13*(E22)</f>
        <v>0</v>
      </c>
      <c r="G22" s="414">
        <f t="shared" ref="G22" si="1">E22+F22</f>
        <v>0</v>
      </c>
    </row>
    <row r="23" spans="1:7" customFormat="1" ht="15" customHeight="1">
      <c r="A23" s="347"/>
      <c r="B23" s="322"/>
      <c r="C23" s="323"/>
      <c r="D23" s="324"/>
      <c r="E23" s="325"/>
      <c r="F23" s="326"/>
      <c r="G23" s="414"/>
    </row>
    <row r="24" spans="1:7" customFormat="1" ht="15" customHeight="1">
      <c r="A24" s="415">
        <v>5312</v>
      </c>
      <c r="B24" s="323"/>
      <c r="C24" s="323"/>
      <c r="D24" s="324"/>
      <c r="E24" s="325">
        <f>B24+C24</f>
        <v>0</v>
      </c>
      <c r="F24" s="326">
        <f t="shared" ref="F24" si="2">0.13*(E24)</f>
        <v>0</v>
      </c>
      <c r="G24" s="414">
        <f t="shared" ref="G24" si="3">E24+F24</f>
        <v>0</v>
      </c>
    </row>
    <row r="25" spans="1:7" ht="15.75">
      <c r="A25" s="416"/>
      <c r="B25" s="319"/>
      <c r="C25" s="319"/>
      <c r="D25" s="319"/>
      <c r="E25" s="318"/>
      <c r="F25" s="301"/>
      <c r="G25" s="417"/>
    </row>
    <row r="26" spans="1:7" ht="15.75">
      <c r="A26" s="416"/>
      <c r="B26" s="319"/>
      <c r="C26" s="319"/>
      <c r="D26" s="319"/>
      <c r="E26" s="318"/>
      <c r="F26" s="301"/>
      <c r="G26" s="417"/>
    </row>
    <row r="27" spans="1:7" ht="15.75">
      <c r="A27" s="418"/>
      <c r="B27" s="302"/>
      <c r="C27" s="302"/>
      <c r="D27" s="302"/>
      <c r="E27" s="300"/>
      <c r="F27" s="301"/>
      <c r="G27" s="417"/>
    </row>
    <row r="28" spans="1:7" ht="15.75">
      <c r="A28" s="419"/>
      <c r="B28" s="299"/>
      <c r="C28" s="299"/>
      <c r="D28" s="299"/>
      <c r="E28" s="300"/>
      <c r="F28" s="301"/>
      <c r="G28" s="417"/>
    </row>
    <row r="29" spans="1:7" ht="15.75" customHeight="1">
      <c r="A29" s="485" t="s">
        <v>130</v>
      </c>
      <c r="B29" s="486"/>
      <c r="C29" s="486"/>
      <c r="D29" s="487"/>
      <c r="E29" s="300"/>
      <c r="F29" s="301"/>
      <c r="G29" s="417"/>
    </row>
    <row r="30" spans="1:7" ht="15.75" customHeight="1">
      <c r="A30" s="488"/>
      <c r="B30" s="489"/>
      <c r="C30" s="489"/>
      <c r="D30" s="490"/>
      <c r="E30" s="303"/>
      <c r="F30" s="304"/>
      <c r="G30" s="420"/>
    </row>
    <row r="31" spans="1:7" ht="15.75">
      <c r="A31" s="418"/>
      <c r="B31" s="302"/>
      <c r="C31" s="302"/>
      <c r="D31" s="302"/>
      <c r="E31" s="303"/>
      <c r="F31" s="304"/>
      <c r="G31" s="420"/>
    </row>
    <row r="32" spans="1:7" ht="15.75">
      <c r="A32" s="418"/>
      <c r="B32" s="302"/>
      <c r="C32" s="302"/>
      <c r="D32" s="302"/>
      <c r="E32" s="303"/>
      <c r="F32" s="304"/>
      <c r="G32" s="420"/>
    </row>
    <row r="33" spans="1:7" ht="15.75">
      <c r="A33" s="418"/>
      <c r="B33" s="302"/>
      <c r="C33" s="302"/>
      <c r="D33" s="302"/>
      <c r="E33" s="303"/>
      <c r="F33" s="304"/>
      <c r="G33" s="420"/>
    </row>
    <row r="34" spans="1:7" ht="15.75">
      <c r="A34" s="418"/>
      <c r="B34" s="302"/>
      <c r="C34" s="302"/>
      <c r="D34" s="302"/>
      <c r="E34" s="303"/>
      <c r="F34" s="304"/>
      <c r="G34" s="420"/>
    </row>
    <row r="35" spans="1:7" ht="15.75">
      <c r="A35" s="418"/>
      <c r="B35" s="302"/>
      <c r="C35" s="302"/>
      <c r="D35" s="302"/>
      <c r="E35" s="303"/>
      <c r="F35" s="304"/>
      <c r="G35" s="420"/>
    </row>
    <row r="36" spans="1:7" ht="15.75">
      <c r="A36" s="418"/>
      <c r="B36" s="302"/>
      <c r="C36" s="302"/>
      <c r="D36" s="302"/>
      <c r="E36" s="303"/>
      <c r="F36" s="304"/>
      <c r="G36" s="420"/>
    </row>
    <row r="37" spans="1:7" ht="15.75">
      <c r="A37" s="418"/>
      <c r="B37" s="302"/>
      <c r="C37" s="302"/>
      <c r="D37" s="302"/>
      <c r="E37" s="303"/>
      <c r="F37" s="304"/>
      <c r="G37" s="420"/>
    </row>
    <row r="38" spans="1:7" ht="15.75">
      <c r="A38" s="418"/>
      <c r="B38" s="302"/>
      <c r="C38" s="302"/>
      <c r="D38" s="302"/>
      <c r="E38" s="303"/>
      <c r="F38" s="304"/>
      <c r="G38" s="420"/>
    </row>
    <row r="39" spans="1:7" ht="15.75">
      <c r="A39" s="418"/>
      <c r="B39" s="302"/>
      <c r="C39" s="302"/>
      <c r="D39" s="302"/>
      <c r="E39" s="303"/>
      <c r="F39" s="304"/>
      <c r="G39" s="420"/>
    </row>
    <row r="40" spans="1:7" ht="15.75">
      <c r="A40" s="418"/>
      <c r="B40" s="302"/>
      <c r="C40" s="302"/>
      <c r="D40" s="302"/>
      <c r="E40" s="303"/>
      <c r="F40" s="304"/>
      <c r="G40" s="420"/>
    </row>
    <row r="41" spans="1:7" ht="15.75">
      <c r="A41" s="418"/>
      <c r="B41" s="302"/>
      <c r="C41" s="302"/>
      <c r="D41" s="302"/>
      <c r="E41" s="303"/>
      <c r="F41" s="304"/>
      <c r="G41" s="420"/>
    </row>
    <row r="42" spans="1:7" ht="15.75">
      <c r="A42" s="418"/>
      <c r="B42" s="302"/>
      <c r="C42" s="302"/>
      <c r="D42" s="302"/>
      <c r="E42" s="303"/>
      <c r="F42" s="304"/>
      <c r="G42" s="420"/>
    </row>
    <row r="43" spans="1:7" ht="15.75">
      <c r="A43" s="418"/>
      <c r="B43" s="302"/>
      <c r="C43" s="302"/>
      <c r="D43" s="302"/>
      <c r="E43" s="303"/>
      <c r="F43" s="304"/>
      <c r="G43" s="420"/>
    </row>
    <row r="44" spans="1:7" ht="15.75">
      <c r="A44" s="418"/>
      <c r="B44" s="302"/>
      <c r="C44" s="302"/>
      <c r="D44" s="302"/>
      <c r="E44" s="303"/>
      <c r="F44" s="304"/>
      <c r="G44" s="420"/>
    </row>
    <row r="45" spans="1:7" ht="15.75">
      <c r="A45" s="418"/>
      <c r="B45" s="302"/>
      <c r="C45" s="302"/>
      <c r="D45" s="302"/>
      <c r="E45" s="303"/>
      <c r="F45" s="304"/>
      <c r="G45" s="420"/>
    </row>
    <row r="46" spans="1:7" ht="15.75">
      <c r="A46" s="418"/>
      <c r="B46" s="302"/>
      <c r="C46" s="302"/>
      <c r="D46" s="302"/>
      <c r="E46" s="303"/>
      <c r="F46" s="304"/>
      <c r="G46" s="420"/>
    </row>
    <row r="47" spans="1:7" ht="15.75">
      <c r="A47" s="418"/>
      <c r="B47" s="302"/>
      <c r="C47" s="302"/>
      <c r="D47" s="302"/>
      <c r="E47" s="303"/>
      <c r="F47" s="304"/>
      <c r="G47" s="420"/>
    </row>
    <row r="48" spans="1:7" ht="15.75">
      <c r="A48" s="418"/>
      <c r="B48" s="302"/>
      <c r="C48" s="302"/>
      <c r="D48" s="302"/>
      <c r="E48" s="303"/>
      <c r="F48" s="304"/>
      <c r="G48" s="420"/>
    </row>
    <row r="49" spans="1:7" ht="15.75">
      <c r="A49" s="418"/>
      <c r="B49" s="302"/>
      <c r="C49" s="302"/>
      <c r="D49" s="302"/>
      <c r="E49" s="303"/>
      <c r="F49" s="304"/>
      <c r="G49" s="420"/>
    </row>
    <row r="50" spans="1:7" ht="15.75">
      <c r="A50" s="418"/>
      <c r="B50" s="302"/>
      <c r="C50" s="302"/>
      <c r="D50" s="302"/>
      <c r="E50" s="303"/>
      <c r="F50" s="304"/>
      <c r="G50" s="420"/>
    </row>
    <row r="51" spans="1:7" ht="15.75">
      <c r="A51" s="418"/>
      <c r="B51" s="302"/>
      <c r="C51" s="302"/>
      <c r="D51" s="302"/>
      <c r="E51" s="303"/>
      <c r="F51" s="304"/>
      <c r="G51" s="420"/>
    </row>
    <row r="52" spans="1:7" ht="13.5" customHeight="1">
      <c r="A52" s="419"/>
      <c r="B52" s="21"/>
      <c r="C52" s="21"/>
      <c r="D52" s="21"/>
      <c r="E52" s="44"/>
      <c r="F52" s="24"/>
      <c r="G52" s="348"/>
    </row>
    <row r="53" spans="1:7" ht="12" customHeight="1">
      <c r="A53" s="421"/>
      <c r="B53" s="305"/>
      <c r="C53" s="305"/>
      <c r="D53" s="305"/>
      <c r="E53" s="306"/>
      <c r="F53" s="298"/>
      <c r="G53" s="413"/>
    </row>
    <row r="54" spans="1:7" ht="12" customHeight="1">
      <c r="A54" s="421"/>
      <c r="B54" s="305"/>
      <c r="C54" s="305"/>
      <c r="D54" s="305"/>
      <c r="E54" s="306"/>
      <c r="F54" s="298"/>
      <c r="G54" s="413"/>
    </row>
    <row r="55" spans="1:7" ht="13.5" customHeight="1">
      <c r="A55" s="412"/>
      <c r="B55" s="305"/>
      <c r="C55" s="305"/>
      <c r="D55" s="305"/>
      <c r="E55" s="306"/>
      <c r="F55" s="298"/>
      <c r="G55" s="413"/>
    </row>
    <row r="56" spans="1:7" ht="13.5" customHeight="1" thickBot="1">
      <c r="A56" s="412"/>
      <c r="B56" s="305"/>
      <c r="C56" s="305"/>
      <c r="D56" s="305"/>
      <c r="E56" s="307"/>
      <c r="F56" s="298"/>
      <c r="G56" s="422"/>
    </row>
    <row r="57" spans="1:7" ht="13.5" customHeight="1" thickTop="1">
      <c r="A57" s="423" t="s">
        <v>16</v>
      </c>
      <c r="B57" s="308" t="s">
        <v>0</v>
      </c>
      <c r="C57" s="308"/>
      <c r="D57" s="308"/>
      <c r="E57" s="308" t="s">
        <v>0</v>
      </c>
      <c r="F57" s="308" t="s">
        <v>0</v>
      </c>
      <c r="G57" s="424" t="s">
        <v>0</v>
      </c>
    </row>
    <row r="58" spans="1:7" ht="13.5" customHeight="1" thickBot="1">
      <c r="A58" s="425" t="s">
        <v>17</v>
      </c>
      <c r="B58" s="309" t="s">
        <v>142</v>
      </c>
      <c r="C58" s="309"/>
      <c r="D58" s="309"/>
      <c r="E58" s="309"/>
      <c r="F58" s="310"/>
      <c r="G58" s="426"/>
    </row>
    <row r="59" spans="1:7" ht="13.5" customHeight="1" thickTop="1">
      <c r="A59" s="427"/>
      <c r="B59" s="312"/>
      <c r="C59" s="312"/>
      <c r="D59" s="312"/>
      <c r="E59" s="312"/>
      <c r="F59" s="312"/>
      <c r="G59" s="428"/>
    </row>
    <row r="60" spans="1:7" ht="13.5" customHeight="1">
      <c r="A60" s="429"/>
      <c r="B60" s="311" t="s">
        <v>27</v>
      </c>
      <c r="C60" s="312"/>
      <c r="D60" s="312"/>
      <c r="E60" s="313"/>
      <c r="F60" s="313"/>
      <c r="G60" s="430"/>
    </row>
    <row r="61" spans="1:7" ht="15" customHeight="1">
      <c r="A61" s="431"/>
      <c r="B61" s="312"/>
      <c r="C61" s="312"/>
      <c r="D61" s="312"/>
      <c r="E61" s="313"/>
      <c r="F61" s="313"/>
      <c r="G61" s="430"/>
    </row>
    <row r="62" spans="1:7" ht="15" customHeight="1">
      <c r="A62" s="429" t="s">
        <v>28</v>
      </c>
      <c r="B62" s="312"/>
      <c r="C62" s="312"/>
      <c r="D62" s="314"/>
      <c r="E62" s="315"/>
      <c r="F62" s="315"/>
      <c r="G62" s="432"/>
    </row>
    <row r="63" spans="1:7" ht="15" customHeight="1">
      <c r="A63" s="429" t="s">
        <v>18</v>
      </c>
      <c r="B63" s="312"/>
      <c r="C63" s="312"/>
      <c r="D63" s="312"/>
      <c r="E63" s="313"/>
      <c r="F63" s="313"/>
      <c r="G63" s="430"/>
    </row>
    <row r="64" spans="1:7" ht="15" customHeight="1">
      <c r="A64" s="433" t="s">
        <v>33</v>
      </c>
      <c r="B64" s="311"/>
      <c r="C64" s="316"/>
      <c r="D64" s="312"/>
      <c r="E64" s="313"/>
      <c r="F64" s="313"/>
      <c r="G64" s="430"/>
    </row>
    <row r="65" spans="1:9" ht="15" customHeight="1">
      <c r="A65" s="433" t="s">
        <v>32</v>
      </c>
      <c r="B65" s="312"/>
      <c r="C65" s="312"/>
      <c r="D65" s="312"/>
      <c r="E65" s="313"/>
      <c r="F65" s="313"/>
      <c r="G65" s="430"/>
    </row>
    <row r="66" spans="1:9" ht="15" customHeight="1">
      <c r="A66" s="433" t="s">
        <v>29</v>
      </c>
      <c r="B66" s="312"/>
      <c r="C66" s="312"/>
      <c r="D66" s="316"/>
      <c r="E66" s="317"/>
      <c r="F66" s="317"/>
      <c r="G66" s="434"/>
    </row>
    <row r="67" spans="1:9" ht="15" customHeight="1">
      <c r="A67" s="429" t="s">
        <v>19</v>
      </c>
      <c r="B67" s="312"/>
      <c r="C67" s="312"/>
      <c r="D67" s="312"/>
      <c r="E67" s="313"/>
      <c r="F67" s="313"/>
      <c r="G67" s="430"/>
    </row>
    <row r="68" spans="1:9" ht="10.9" customHeight="1">
      <c r="A68" s="429" t="s">
        <v>20</v>
      </c>
      <c r="B68" s="312"/>
      <c r="C68" s="312"/>
      <c r="D68" s="312"/>
      <c r="E68" s="313"/>
      <c r="F68" s="313"/>
      <c r="G68" s="430"/>
    </row>
    <row r="69" spans="1:9" ht="14.1" customHeight="1">
      <c r="A69" s="429" t="s">
        <v>31</v>
      </c>
      <c r="B69" s="312"/>
      <c r="C69" s="312"/>
      <c r="D69" s="312"/>
      <c r="E69" s="313" t="s">
        <v>143</v>
      </c>
      <c r="F69" s="320"/>
      <c r="G69" s="435"/>
    </row>
    <row r="70" spans="1:9" ht="10.9" customHeight="1">
      <c r="A70" s="433" t="s">
        <v>30</v>
      </c>
      <c r="B70" s="312"/>
      <c r="C70" s="312"/>
      <c r="D70" s="312"/>
      <c r="E70" s="313"/>
      <c r="F70" s="313"/>
      <c r="G70" s="430"/>
    </row>
    <row r="71" spans="1:9" ht="14.25" customHeight="1">
      <c r="A71" s="429" t="s">
        <v>0</v>
      </c>
      <c r="B71" s="312"/>
      <c r="C71" s="312"/>
      <c r="D71" s="312"/>
      <c r="E71" s="312" t="s">
        <v>85</v>
      </c>
      <c r="F71" s="321"/>
      <c r="G71" s="436"/>
      <c r="H71" s="313"/>
      <c r="I71" s="313"/>
    </row>
    <row r="72" spans="1:9" ht="14.25" customHeight="1" thickBot="1">
      <c r="A72" s="437" t="s">
        <v>21</v>
      </c>
      <c r="B72" s="438"/>
      <c r="C72" s="438" t="s">
        <v>89</v>
      </c>
      <c r="D72" s="439">
        <v>30</v>
      </c>
      <c r="E72" s="440"/>
      <c r="F72" s="440"/>
      <c r="G72" s="441"/>
      <c r="H72" s="313"/>
      <c r="I72" s="313"/>
    </row>
    <row r="77" spans="1:9" ht="12" customHeight="1"/>
    <row r="78" spans="1:9" ht="12" customHeight="1"/>
    <row r="79" spans="1:9" ht="12" customHeight="1"/>
    <row r="80" spans="1:9" ht="12" customHeight="1"/>
    <row r="81" ht="12" customHeight="1"/>
    <row r="82" ht="12" customHeight="1"/>
    <row r="83" ht="12" customHeight="1"/>
    <row r="84" ht="12" customHeight="1"/>
    <row r="85" ht="12" customHeight="1"/>
    <row r="86" ht="18" customHeight="1"/>
  </sheetData>
  <mergeCells count="4">
    <mergeCell ref="A1:G1"/>
    <mergeCell ref="B4:C4"/>
    <mergeCell ref="A16:D16"/>
    <mergeCell ref="A29:D30"/>
  </mergeCells>
  <printOptions horizontalCentered="1"/>
  <pageMargins left="0" right="0" top="0" bottom="0" header="0.5" footer="0.5"/>
  <pageSetup paperSize="5" scale="8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L110"/>
  <sheetViews>
    <sheetView tabSelected="1" view="pageBreakPreview" zoomScaleNormal="100" zoomScaleSheetLayoutView="100" workbookViewId="0">
      <selection activeCell="B85" sqref="B85:F85"/>
    </sheetView>
  </sheetViews>
  <sheetFormatPr defaultColWidth="11.44140625" defaultRowHeight="15"/>
  <cols>
    <col min="1" max="1" width="14.21875" customWidth="1"/>
    <col min="2" max="2" width="9.77734375" customWidth="1"/>
    <col min="3" max="4" width="8.77734375" customWidth="1"/>
    <col min="5" max="5" width="11.109375" customWidth="1"/>
    <col min="6" max="6" width="13.88671875" customWidth="1"/>
    <col min="7" max="8" width="8.5546875" style="145" customWidth="1"/>
    <col min="9" max="9" width="10.21875" style="145" bestFit="1" customWidth="1"/>
    <col min="10" max="10" width="9.5546875" style="145" customWidth="1"/>
  </cols>
  <sheetData>
    <row r="1" spans="1:12" ht="30" customHeight="1">
      <c r="A1" s="473" t="s">
        <v>50</v>
      </c>
      <c r="B1" s="474"/>
      <c r="C1" s="474"/>
      <c r="D1" s="474"/>
      <c r="E1" s="474"/>
      <c r="F1" s="474"/>
      <c r="G1" s="474"/>
      <c r="H1" s="474"/>
      <c r="I1" s="474"/>
      <c r="J1" s="475"/>
    </row>
    <row r="2" spans="1:12">
      <c r="A2" s="211"/>
      <c r="B2" s="51"/>
      <c r="C2" s="51"/>
      <c r="D2" s="53"/>
      <c r="E2" s="53"/>
      <c r="F2" s="53"/>
      <c r="G2" s="117"/>
      <c r="H2" s="212"/>
      <c r="I2" s="212"/>
      <c r="J2" s="213"/>
    </row>
    <row r="3" spans="1:12">
      <c r="A3" s="214" t="s">
        <v>38</v>
      </c>
      <c r="B3" s="48" t="s">
        <v>86</v>
      </c>
      <c r="C3" s="47"/>
      <c r="D3" s="51"/>
      <c r="E3" s="51"/>
      <c r="F3" s="51"/>
      <c r="G3" s="119"/>
      <c r="H3" s="118" t="s">
        <v>37</v>
      </c>
      <c r="I3" s="530">
        <f>'100 Series '!F2</f>
        <v>43922</v>
      </c>
      <c r="J3" s="531"/>
    </row>
    <row r="4" spans="1:12" ht="10.5" customHeight="1">
      <c r="A4" s="214"/>
      <c r="B4" s="79"/>
      <c r="C4" s="51"/>
      <c r="D4" s="51"/>
      <c r="E4" s="51"/>
      <c r="F4" s="51"/>
      <c r="G4" s="119"/>
      <c r="H4" s="119"/>
      <c r="I4" s="528"/>
      <c r="J4" s="529"/>
    </row>
    <row r="5" spans="1:12">
      <c r="A5" s="214" t="s">
        <v>1</v>
      </c>
      <c r="B5" s="48" t="s">
        <v>60</v>
      </c>
      <c r="C5" s="47"/>
      <c r="D5" s="56"/>
      <c r="E5" s="51"/>
      <c r="F5" s="51"/>
      <c r="G5" s="119"/>
      <c r="H5" s="119" t="s">
        <v>51</v>
      </c>
      <c r="I5" s="120" t="s">
        <v>87</v>
      </c>
      <c r="J5" s="215"/>
    </row>
    <row r="6" spans="1:12" ht="12" customHeight="1">
      <c r="A6" s="214"/>
      <c r="B6" s="51" t="s">
        <v>0</v>
      </c>
      <c r="C6" s="51"/>
      <c r="D6" s="51"/>
      <c r="E6" s="51"/>
      <c r="F6" s="51"/>
      <c r="G6" s="119"/>
      <c r="H6" s="450"/>
      <c r="I6" s="451"/>
      <c r="J6" s="452"/>
    </row>
    <row r="7" spans="1:12" ht="15" customHeight="1">
      <c r="A7" s="216" t="s">
        <v>39</v>
      </c>
      <c r="B7" s="46">
        <f>'100 Series '!$B$6</f>
        <v>0</v>
      </c>
      <c r="C7" s="48"/>
      <c r="D7" s="51"/>
      <c r="E7" s="51"/>
      <c r="F7" s="51"/>
      <c r="G7" s="119"/>
      <c r="H7" s="119"/>
      <c r="I7" s="121"/>
      <c r="J7" s="217"/>
    </row>
    <row r="8" spans="1:12" ht="12" customHeight="1">
      <c r="A8" s="214"/>
      <c r="B8" s="51" t="s">
        <v>0</v>
      </c>
      <c r="C8" s="51"/>
      <c r="D8" s="51"/>
      <c r="E8" s="51"/>
      <c r="F8" s="51"/>
      <c r="G8" s="119"/>
      <c r="H8" s="121" t="s">
        <v>3</v>
      </c>
      <c r="I8" s="121"/>
      <c r="J8" s="217"/>
    </row>
    <row r="9" spans="1:12" ht="15.75">
      <c r="A9" s="214" t="s">
        <v>4</v>
      </c>
      <c r="B9" s="48" t="s">
        <v>24</v>
      </c>
      <c r="C9" s="51"/>
      <c r="D9" s="51"/>
      <c r="E9" s="51"/>
      <c r="F9" s="51"/>
      <c r="G9" s="119"/>
      <c r="H9" s="46" t="str">
        <f>'100 Series '!E8</f>
        <v>April 1, 2020 to March 31, 2021</v>
      </c>
      <c r="I9" s="122"/>
      <c r="J9" s="218"/>
    </row>
    <row r="10" spans="1:12" ht="12" customHeight="1" thickBot="1">
      <c r="A10" s="219"/>
      <c r="B10" s="173"/>
      <c r="C10" s="512"/>
      <c r="D10" s="512"/>
      <c r="E10" s="512"/>
      <c r="F10" s="512"/>
      <c r="G10" s="512"/>
      <c r="H10" s="174"/>
      <c r="I10" s="174"/>
      <c r="J10" s="220"/>
    </row>
    <row r="11" spans="1:12" ht="17.25" thickTop="1" thickBot="1">
      <c r="A11" s="221" t="s">
        <v>61</v>
      </c>
      <c r="B11" s="175" t="s">
        <v>62</v>
      </c>
      <c r="C11" s="176"/>
      <c r="D11" s="176"/>
      <c r="E11" s="176"/>
      <c r="F11" s="176"/>
      <c r="G11" s="177" t="s">
        <v>83</v>
      </c>
      <c r="H11" s="177" t="s">
        <v>63</v>
      </c>
      <c r="I11" s="178" t="s">
        <v>36</v>
      </c>
      <c r="J11" s="222" t="s">
        <v>82</v>
      </c>
    </row>
    <row r="12" spans="1:12" ht="17.25" thickTop="1" thickBot="1">
      <c r="A12" s="223"/>
      <c r="B12" s="494" t="s">
        <v>133</v>
      </c>
      <c r="C12" s="495"/>
      <c r="D12" s="495"/>
      <c r="E12" s="495"/>
      <c r="F12" s="496"/>
      <c r="G12" s="180"/>
      <c r="H12" s="181"/>
      <c r="I12" s="181"/>
      <c r="J12" s="224" t="s">
        <v>64</v>
      </c>
    </row>
    <row r="13" spans="1:12" ht="16.5" thickTop="1">
      <c r="A13" s="225" t="s">
        <v>65</v>
      </c>
      <c r="B13" s="500"/>
      <c r="C13" s="501"/>
      <c r="D13" s="501"/>
      <c r="E13" s="501"/>
      <c r="F13" s="502"/>
      <c r="G13" s="128"/>
      <c r="H13" s="179"/>
      <c r="I13" s="116"/>
      <c r="J13" s="226"/>
    </row>
    <row r="14" spans="1:12">
      <c r="A14" s="227"/>
      <c r="B14" s="497"/>
      <c r="C14" s="498"/>
      <c r="D14" s="498"/>
      <c r="E14" s="498"/>
      <c r="F14" s="499"/>
      <c r="G14" s="123"/>
      <c r="H14" s="111"/>
      <c r="I14" s="112"/>
      <c r="J14" s="228"/>
    </row>
    <row r="15" spans="1:12">
      <c r="A15" s="227">
        <v>1</v>
      </c>
      <c r="B15" s="503" t="s">
        <v>101</v>
      </c>
      <c r="C15" s="504"/>
      <c r="D15" s="504"/>
      <c r="E15" s="504"/>
      <c r="F15" s="505"/>
      <c r="G15" s="123"/>
      <c r="H15" s="454">
        <v>0.13</v>
      </c>
      <c r="I15" s="114">
        <f t="shared" ref="I15:I27" si="0">+G15*H15</f>
        <v>0</v>
      </c>
      <c r="J15" s="229">
        <f t="shared" ref="J15:J27" si="1">+G15+I15</f>
        <v>0</v>
      </c>
    </row>
    <row r="16" spans="1:12" s="200" customFormat="1">
      <c r="A16" s="230">
        <v>2</v>
      </c>
      <c r="B16" s="506" t="s">
        <v>102</v>
      </c>
      <c r="C16" s="507"/>
      <c r="D16" s="507"/>
      <c r="E16" s="507"/>
      <c r="F16" s="508"/>
      <c r="G16" s="203"/>
      <c r="H16" s="454">
        <v>0.13</v>
      </c>
      <c r="I16" s="204">
        <f t="shared" si="0"/>
        <v>0</v>
      </c>
      <c r="J16" s="231">
        <f t="shared" si="1"/>
        <v>0</v>
      </c>
      <c r="K16" s="205"/>
      <c r="L16" s="205"/>
    </row>
    <row r="17" spans="1:12" ht="30" customHeight="1">
      <c r="A17" s="227">
        <v>3</v>
      </c>
      <c r="B17" s="509" t="s">
        <v>136</v>
      </c>
      <c r="C17" s="510"/>
      <c r="D17" s="510"/>
      <c r="E17" s="510"/>
      <c r="F17" s="511"/>
      <c r="G17" s="123"/>
      <c r="H17" s="454">
        <v>0.13</v>
      </c>
      <c r="I17" s="114">
        <f t="shared" ref="I17" si="2">+G17*H17</f>
        <v>0</v>
      </c>
      <c r="J17" s="229">
        <f t="shared" ref="J17" si="3">+G17+I17</f>
        <v>0</v>
      </c>
    </row>
    <row r="18" spans="1:12" ht="30" customHeight="1">
      <c r="A18" s="227">
        <v>4</v>
      </c>
      <c r="B18" s="509" t="s">
        <v>103</v>
      </c>
      <c r="C18" s="510"/>
      <c r="D18" s="510"/>
      <c r="E18" s="510"/>
      <c r="F18" s="511"/>
      <c r="G18" s="123"/>
      <c r="H18" s="454">
        <v>0.13</v>
      </c>
      <c r="I18" s="114">
        <f t="shared" si="0"/>
        <v>0</v>
      </c>
      <c r="J18" s="229">
        <f t="shared" si="1"/>
        <v>0</v>
      </c>
    </row>
    <row r="19" spans="1:12" s="200" customFormat="1">
      <c r="A19" s="230">
        <v>5</v>
      </c>
      <c r="B19" s="506" t="s">
        <v>104</v>
      </c>
      <c r="C19" s="507"/>
      <c r="D19" s="507"/>
      <c r="E19" s="507"/>
      <c r="F19" s="508"/>
      <c r="G19" s="203"/>
      <c r="H19" s="454">
        <v>0.13</v>
      </c>
      <c r="I19" s="204">
        <f t="shared" si="0"/>
        <v>0</v>
      </c>
      <c r="J19" s="231">
        <f t="shared" si="1"/>
        <v>0</v>
      </c>
      <c r="K19" s="205"/>
      <c r="L19" s="205"/>
    </row>
    <row r="20" spans="1:12" ht="30" customHeight="1">
      <c r="A20" s="227">
        <v>6</v>
      </c>
      <c r="B20" s="509" t="s">
        <v>137</v>
      </c>
      <c r="C20" s="510"/>
      <c r="D20" s="510"/>
      <c r="E20" s="510"/>
      <c r="F20" s="511"/>
      <c r="G20" s="123"/>
      <c r="H20" s="454">
        <v>0.13</v>
      </c>
      <c r="I20" s="114">
        <f t="shared" si="0"/>
        <v>0</v>
      </c>
      <c r="J20" s="229">
        <f t="shared" si="1"/>
        <v>0</v>
      </c>
    </row>
    <row r="21" spans="1:12">
      <c r="A21" s="227">
        <v>8</v>
      </c>
      <c r="B21" s="503" t="s">
        <v>96</v>
      </c>
      <c r="C21" s="504"/>
      <c r="D21" s="504"/>
      <c r="E21" s="504"/>
      <c r="F21" s="505"/>
      <c r="G21" s="123"/>
      <c r="H21" s="454">
        <v>0.13</v>
      </c>
      <c r="I21" s="114">
        <f t="shared" si="0"/>
        <v>0</v>
      </c>
      <c r="J21" s="229">
        <f t="shared" si="1"/>
        <v>0</v>
      </c>
    </row>
    <row r="22" spans="1:12">
      <c r="A22" s="227">
        <v>9</v>
      </c>
      <c r="B22" s="503" t="s">
        <v>105</v>
      </c>
      <c r="C22" s="504"/>
      <c r="D22" s="504"/>
      <c r="E22" s="504"/>
      <c r="F22" s="505"/>
      <c r="G22" s="123"/>
      <c r="H22" s="454">
        <v>0.13</v>
      </c>
      <c r="I22" s="114">
        <f t="shared" si="0"/>
        <v>0</v>
      </c>
      <c r="J22" s="229">
        <f t="shared" si="1"/>
        <v>0</v>
      </c>
    </row>
    <row r="23" spans="1:12">
      <c r="A23" s="227">
        <v>10</v>
      </c>
      <c r="B23" s="503" t="s">
        <v>66</v>
      </c>
      <c r="C23" s="504"/>
      <c r="D23" s="504"/>
      <c r="E23" s="504"/>
      <c r="F23" s="505"/>
      <c r="G23" s="123"/>
      <c r="H23" s="454">
        <v>0.13</v>
      </c>
      <c r="I23" s="114">
        <f t="shared" si="0"/>
        <v>0</v>
      </c>
      <c r="J23" s="229">
        <f t="shared" si="1"/>
        <v>0</v>
      </c>
    </row>
    <row r="24" spans="1:12">
      <c r="A24" s="227">
        <v>11</v>
      </c>
      <c r="B24" s="503" t="s">
        <v>67</v>
      </c>
      <c r="C24" s="504"/>
      <c r="D24" s="504"/>
      <c r="E24" s="504"/>
      <c r="F24" s="505"/>
      <c r="G24" s="123"/>
      <c r="H24" s="454">
        <v>0.13</v>
      </c>
      <c r="I24" s="114">
        <f t="shared" si="0"/>
        <v>0</v>
      </c>
      <c r="J24" s="229">
        <f t="shared" si="1"/>
        <v>0</v>
      </c>
    </row>
    <row r="25" spans="1:12">
      <c r="A25" s="227">
        <v>12</v>
      </c>
      <c r="B25" s="503" t="s">
        <v>99</v>
      </c>
      <c r="C25" s="504"/>
      <c r="D25" s="504"/>
      <c r="E25" s="504"/>
      <c r="F25" s="505"/>
      <c r="G25" s="123"/>
      <c r="H25" s="454">
        <v>0.13</v>
      </c>
      <c r="I25" s="114">
        <f t="shared" si="0"/>
        <v>0</v>
      </c>
      <c r="J25" s="229">
        <f t="shared" si="1"/>
        <v>0</v>
      </c>
    </row>
    <row r="26" spans="1:12">
      <c r="A26" s="227">
        <v>13</v>
      </c>
      <c r="B26" s="503" t="s">
        <v>98</v>
      </c>
      <c r="C26" s="504"/>
      <c r="D26" s="504"/>
      <c r="E26" s="504"/>
      <c r="F26" s="505"/>
      <c r="G26" s="123"/>
      <c r="H26" s="454">
        <v>0.13</v>
      </c>
      <c r="I26" s="114">
        <f t="shared" si="0"/>
        <v>0</v>
      </c>
      <c r="J26" s="229">
        <f t="shared" si="1"/>
        <v>0</v>
      </c>
    </row>
    <row r="27" spans="1:12">
      <c r="A27" s="227">
        <v>14</v>
      </c>
      <c r="B27" s="503" t="s">
        <v>91</v>
      </c>
      <c r="C27" s="504"/>
      <c r="D27" s="504"/>
      <c r="E27" s="504"/>
      <c r="F27" s="505"/>
      <c r="G27" s="123"/>
      <c r="H27" s="454">
        <v>0.13</v>
      </c>
      <c r="I27" s="114">
        <f t="shared" si="0"/>
        <v>0</v>
      </c>
      <c r="J27" s="229">
        <f t="shared" si="1"/>
        <v>0</v>
      </c>
    </row>
    <row r="28" spans="1:12">
      <c r="A28" s="227"/>
      <c r="B28" s="503"/>
      <c r="C28" s="504"/>
      <c r="D28" s="504"/>
      <c r="E28" s="504"/>
      <c r="F28" s="505"/>
      <c r="G28" s="123"/>
      <c r="H28" s="111"/>
      <c r="I28" s="112"/>
      <c r="J28" s="228"/>
    </row>
    <row r="29" spans="1:12" ht="15.75">
      <c r="A29" s="519" t="s">
        <v>93</v>
      </c>
      <c r="B29" s="520"/>
      <c r="C29" s="520"/>
      <c r="D29" s="520"/>
      <c r="E29" s="520"/>
      <c r="F29" s="521"/>
      <c r="G29" s="123"/>
      <c r="H29" s="111"/>
      <c r="I29" s="112"/>
      <c r="J29" s="228"/>
    </row>
    <row r="30" spans="1:12" ht="15.75">
      <c r="A30" s="232"/>
      <c r="B30" s="190"/>
      <c r="C30" s="190"/>
      <c r="D30" s="190"/>
      <c r="E30" s="190"/>
      <c r="F30" s="191"/>
      <c r="G30" s="123"/>
      <c r="H30" s="111"/>
      <c r="I30" s="112"/>
      <c r="J30" s="228"/>
    </row>
    <row r="31" spans="1:12">
      <c r="A31" s="227">
        <v>15</v>
      </c>
      <c r="B31" s="503" t="s">
        <v>112</v>
      </c>
      <c r="C31" s="504"/>
      <c r="D31" s="504"/>
      <c r="E31" s="504"/>
      <c r="F31" s="505"/>
      <c r="G31" s="146"/>
      <c r="H31" s="454">
        <v>0.13</v>
      </c>
      <c r="I31" s="114">
        <f t="shared" ref="I31" si="4">+G31*H31</f>
        <v>0</v>
      </c>
      <c r="J31" s="229">
        <f t="shared" ref="J31" si="5">+G31+I31</f>
        <v>0</v>
      </c>
    </row>
    <row r="32" spans="1:12">
      <c r="A32" s="227">
        <v>16</v>
      </c>
      <c r="B32" s="503" t="s">
        <v>113</v>
      </c>
      <c r="C32" s="504"/>
      <c r="D32" s="504"/>
      <c r="E32" s="504"/>
      <c r="F32" s="505"/>
      <c r="G32" s="146"/>
      <c r="H32" s="454">
        <v>0.13</v>
      </c>
      <c r="I32" s="114">
        <f t="shared" ref="I32:I43" si="6">+G32*H32</f>
        <v>0</v>
      </c>
      <c r="J32" s="229">
        <f t="shared" ref="J32:J43" si="7">+G32+I32</f>
        <v>0</v>
      </c>
    </row>
    <row r="33" spans="1:10">
      <c r="A33" s="227">
        <v>17</v>
      </c>
      <c r="B33" s="503" t="s">
        <v>114</v>
      </c>
      <c r="C33" s="504"/>
      <c r="D33" s="504"/>
      <c r="E33" s="504"/>
      <c r="F33" s="505"/>
      <c r="G33" s="146"/>
      <c r="H33" s="454">
        <v>0.13</v>
      </c>
      <c r="I33" s="114">
        <f t="shared" si="6"/>
        <v>0</v>
      </c>
      <c r="J33" s="229">
        <f t="shared" si="7"/>
        <v>0</v>
      </c>
    </row>
    <row r="34" spans="1:10">
      <c r="A34" s="227">
        <v>18</v>
      </c>
      <c r="B34" s="184" t="s">
        <v>115</v>
      </c>
      <c r="C34" s="185"/>
      <c r="D34" s="185"/>
      <c r="E34" s="185"/>
      <c r="F34" s="186"/>
      <c r="G34" s="146"/>
      <c r="H34" s="454">
        <v>0.13</v>
      </c>
      <c r="I34" s="114">
        <f t="shared" si="6"/>
        <v>0</v>
      </c>
      <c r="J34" s="229">
        <f t="shared" ref="J34" si="8">+G34+I34</f>
        <v>0</v>
      </c>
    </row>
    <row r="35" spans="1:10">
      <c r="A35" s="227">
        <v>19</v>
      </c>
      <c r="B35" s="503" t="s">
        <v>68</v>
      </c>
      <c r="C35" s="504"/>
      <c r="D35" s="504"/>
      <c r="E35" s="504"/>
      <c r="F35" s="505"/>
      <c r="G35" s="146"/>
      <c r="H35" s="454">
        <v>0.13</v>
      </c>
      <c r="I35" s="114">
        <f t="shared" si="6"/>
        <v>0</v>
      </c>
      <c r="J35" s="229">
        <f t="shared" si="7"/>
        <v>0</v>
      </c>
    </row>
    <row r="36" spans="1:10">
      <c r="A36" s="227">
        <v>20</v>
      </c>
      <c r="B36" s="503" t="s">
        <v>69</v>
      </c>
      <c r="C36" s="504"/>
      <c r="D36" s="504"/>
      <c r="E36" s="504"/>
      <c r="F36" s="505"/>
      <c r="G36" s="146"/>
      <c r="H36" s="454">
        <v>0.13</v>
      </c>
      <c r="I36" s="114">
        <f t="shared" si="6"/>
        <v>0</v>
      </c>
      <c r="J36" s="229">
        <f t="shared" si="7"/>
        <v>0</v>
      </c>
    </row>
    <row r="37" spans="1:10">
      <c r="A37" s="227">
        <v>21</v>
      </c>
      <c r="B37" s="503" t="s">
        <v>70</v>
      </c>
      <c r="C37" s="504"/>
      <c r="D37" s="504"/>
      <c r="E37" s="504"/>
      <c r="F37" s="505"/>
      <c r="G37" s="146"/>
      <c r="H37" s="454">
        <v>0.13</v>
      </c>
      <c r="I37" s="114">
        <f t="shared" si="6"/>
        <v>0</v>
      </c>
      <c r="J37" s="229">
        <f t="shared" si="7"/>
        <v>0</v>
      </c>
    </row>
    <row r="38" spans="1:10">
      <c r="A38" s="227">
        <v>22</v>
      </c>
      <c r="B38" s="503" t="s">
        <v>95</v>
      </c>
      <c r="C38" s="504"/>
      <c r="D38" s="504"/>
      <c r="E38" s="504"/>
      <c r="F38" s="505"/>
      <c r="G38" s="146"/>
      <c r="H38" s="454">
        <v>0.13</v>
      </c>
      <c r="I38" s="114">
        <f t="shared" si="6"/>
        <v>0</v>
      </c>
      <c r="J38" s="229">
        <f t="shared" si="7"/>
        <v>0</v>
      </c>
    </row>
    <row r="39" spans="1:10">
      <c r="A39" s="227">
        <v>23</v>
      </c>
      <c r="B39" s="503" t="s">
        <v>116</v>
      </c>
      <c r="C39" s="504"/>
      <c r="D39" s="504"/>
      <c r="E39" s="504"/>
      <c r="F39" s="505"/>
      <c r="G39" s="146"/>
      <c r="H39" s="454">
        <v>0.13</v>
      </c>
      <c r="I39" s="114">
        <f>+G39*H39</f>
        <v>0</v>
      </c>
      <c r="J39" s="229">
        <f>+G39+I39</f>
        <v>0</v>
      </c>
    </row>
    <row r="40" spans="1:10">
      <c r="A40" s="227">
        <v>24</v>
      </c>
      <c r="B40" s="503" t="s">
        <v>117</v>
      </c>
      <c r="C40" s="504"/>
      <c r="D40" s="504"/>
      <c r="E40" s="504"/>
      <c r="F40" s="505"/>
      <c r="G40" s="146"/>
      <c r="H40" s="454">
        <v>0.13</v>
      </c>
      <c r="I40" s="114">
        <f t="shared" si="6"/>
        <v>0</v>
      </c>
      <c r="J40" s="229">
        <f t="shared" si="7"/>
        <v>0</v>
      </c>
    </row>
    <row r="41" spans="1:10">
      <c r="A41" s="227">
        <v>25</v>
      </c>
      <c r="B41" s="206" t="s">
        <v>119</v>
      </c>
      <c r="C41" s="207"/>
      <c r="D41" s="207"/>
      <c r="E41" s="207"/>
      <c r="F41" s="208"/>
      <c r="G41" s="146"/>
      <c r="H41" s="454">
        <v>0.13</v>
      </c>
      <c r="I41" s="114">
        <f t="shared" ref="I41" si="9">+G41*H41</f>
        <v>0</v>
      </c>
      <c r="J41" s="229">
        <f t="shared" ref="J41" si="10">+G41+I41</f>
        <v>0</v>
      </c>
    </row>
    <row r="42" spans="1:10">
      <c r="A42" s="227">
        <v>26</v>
      </c>
      <c r="B42" s="506" t="s">
        <v>120</v>
      </c>
      <c r="C42" s="507"/>
      <c r="D42" s="507"/>
      <c r="E42" s="507"/>
      <c r="F42" s="508"/>
      <c r="G42" s="146"/>
      <c r="H42" s="454">
        <v>0.13</v>
      </c>
      <c r="I42" s="114">
        <f t="shared" si="6"/>
        <v>0</v>
      </c>
      <c r="J42" s="229">
        <f t="shared" si="7"/>
        <v>0</v>
      </c>
    </row>
    <row r="43" spans="1:10">
      <c r="A43" s="227">
        <v>27</v>
      </c>
      <c r="B43" s="503" t="s">
        <v>71</v>
      </c>
      <c r="C43" s="504"/>
      <c r="D43" s="504"/>
      <c r="E43" s="504"/>
      <c r="F43" s="505"/>
      <c r="G43" s="146"/>
      <c r="H43" s="454">
        <v>0.13</v>
      </c>
      <c r="I43" s="114">
        <f t="shared" si="6"/>
        <v>0</v>
      </c>
      <c r="J43" s="229">
        <f t="shared" si="7"/>
        <v>0</v>
      </c>
    </row>
    <row r="44" spans="1:10">
      <c r="A44" s="227">
        <v>28</v>
      </c>
      <c r="B44" s="503" t="s">
        <v>118</v>
      </c>
      <c r="C44" s="504"/>
      <c r="D44" s="504"/>
      <c r="E44" s="504"/>
      <c r="F44" s="505"/>
      <c r="G44" s="157"/>
      <c r="H44" s="111" t="s">
        <v>81</v>
      </c>
      <c r="I44" s="114"/>
      <c r="J44" s="229"/>
    </row>
    <row r="45" spans="1:10">
      <c r="A45" s="227"/>
      <c r="B45" s="503"/>
      <c r="C45" s="504"/>
      <c r="D45" s="504"/>
      <c r="E45" s="504"/>
      <c r="F45" s="505"/>
      <c r="G45" s="123"/>
      <c r="H45" s="125"/>
      <c r="I45" s="126"/>
      <c r="J45" s="233"/>
    </row>
    <row r="46" spans="1:10" ht="15.75">
      <c r="A46" s="234" t="s">
        <v>72</v>
      </c>
      <c r="B46" s="513"/>
      <c r="C46" s="514"/>
      <c r="D46" s="514"/>
      <c r="E46" s="514"/>
      <c r="F46" s="515"/>
      <c r="G46" s="123"/>
      <c r="H46" s="109"/>
      <c r="I46" s="110"/>
      <c r="J46" s="228"/>
    </row>
    <row r="47" spans="1:10">
      <c r="A47" s="235"/>
      <c r="B47" s="503"/>
      <c r="C47" s="504"/>
      <c r="D47" s="504"/>
      <c r="E47" s="504"/>
      <c r="F47" s="505"/>
      <c r="G47" s="123"/>
      <c r="H47" s="109"/>
      <c r="I47" s="110"/>
      <c r="J47" s="228"/>
    </row>
    <row r="48" spans="1:10">
      <c r="A48" s="235">
        <v>29</v>
      </c>
      <c r="B48" s="503" t="s">
        <v>106</v>
      </c>
      <c r="C48" s="504"/>
      <c r="D48" s="504"/>
      <c r="E48" s="504"/>
      <c r="F48" s="505"/>
      <c r="G48" s="123"/>
      <c r="H48" s="454">
        <v>0.13</v>
      </c>
      <c r="I48" s="114">
        <f t="shared" ref="I48:I49" si="11">+G48*H48</f>
        <v>0</v>
      </c>
      <c r="J48" s="229">
        <f t="shared" ref="J48:J49" si="12">+G48+I48</f>
        <v>0</v>
      </c>
    </row>
    <row r="49" spans="1:11">
      <c r="A49" s="235">
        <v>30</v>
      </c>
      <c r="B49" s="503" t="s">
        <v>107</v>
      </c>
      <c r="C49" s="504"/>
      <c r="D49" s="504"/>
      <c r="E49" s="504"/>
      <c r="F49" s="505"/>
      <c r="G49" s="123"/>
      <c r="H49" s="454">
        <v>0.13</v>
      </c>
      <c r="I49" s="114">
        <f t="shared" si="11"/>
        <v>0</v>
      </c>
      <c r="J49" s="229">
        <f t="shared" si="12"/>
        <v>0</v>
      </c>
    </row>
    <row r="50" spans="1:11">
      <c r="A50" s="235">
        <v>31</v>
      </c>
      <c r="B50" s="503" t="s">
        <v>73</v>
      </c>
      <c r="C50" s="504"/>
      <c r="D50" s="504"/>
      <c r="E50" s="504"/>
      <c r="F50" s="505"/>
      <c r="G50" s="123"/>
      <c r="H50" s="454">
        <v>0.13</v>
      </c>
      <c r="I50" s="114">
        <f t="shared" ref="I50:I52" si="13">+G50*H50</f>
        <v>0</v>
      </c>
      <c r="J50" s="229">
        <f t="shared" ref="J50:J52" si="14">+G50+I50</f>
        <v>0</v>
      </c>
    </row>
    <row r="51" spans="1:11">
      <c r="A51" s="235">
        <v>32</v>
      </c>
      <c r="B51" s="503" t="s">
        <v>74</v>
      </c>
      <c r="C51" s="504"/>
      <c r="D51" s="504"/>
      <c r="E51" s="504"/>
      <c r="F51" s="505"/>
      <c r="G51" s="127"/>
      <c r="H51" s="454">
        <v>0.13</v>
      </c>
      <c r="I51" s="114">
        <f t="shared" si="13"/>
        <v>0</v>
      </c>
      <c r="J51" s="229">
        <f t="shared" si="14"/>
        <v>0</v>
      </c>
    </row>
    <row r="52" spans="1:11">
      <c r="A52" s="235">
        <v>33</v>
      </c>
      <c r="B52" s="503" t="s">
        <v>75</v>
      </c>
      <c r="C52" s="504"/>
      <c r="D52" s="504"/>
      <c r="E52" s="504"/>
      <c r="F52" s="505"/>
      <c r="G52" s="127"/>
      <c r="H52" s="454">
        <v>0.13</v>
      </c>
      <c r="I52" s="114">
        <f t="shared" si="13"/>
        <v>0</v>
      </c>
      <c r="J52" s="229">
        <f t="shared" si="14"/>
        <v>0</v>
      </c>
    </row>
    <row r="53" spans="1:11">
      <c r="A53" s="235">
        <v>34</v>
      </c>
      <c r="B53" s="503" t="s">
        <v>100</v>
      </c>
      <c r="C53" s="504"/>
      <c r="D53" s="504"/>
      <c r="E53" s="504"/>
      <c r="F53" s="505"/>
      <c r="G53" s="127"/>
      <c r="H53" s="454">
        <v>0</v>
      </c>
      <c r="I53" s="114">
        <f>G53*0.13</f>
        <v>0</v>
      </c>
      <c r="J53" s="229">
        <f>G53+I53</f>
        <v>0</v>
      </c>
    </row>
    <row r="54" spans="1:11">
      <c r="A54" s="235"/>
      <c r="B54" s="503"/>
      <c r="C54" s="504"/>
      <c r="D54" s="504"/>
      <c r="E54" s="504"/>
      <c r="F54" s="505"/>
      <c r="G54" s="123"/>
      <c r="H54" s="111"/>
      <c r="I54" s="114"/>
      <c r="J54" s="229"/>
    </row>
    <row r="55" spans="1:11" ht="12" customHeight="1">
      <c r="A55" s="236"/>
      <c r="B55" s="18"/>
      <c r="C55" s="18"/>
      <c r="D55" s="14"/>
      <c r="E55" s="18"/>
      <c r="F55" s="18"/>
      <c r="G55" s="139"/>
      <c r="H55" s="453" t="s">
        <v>143</v>
      </c>
      <c r="I55" s="209"/>
      <c r="J55" s="237"/>
    </row>
    <row r="56" spans="1:11" ht="12" customHeight="1">
      <c r="A56" s="238"/>
      <c r="B56" s="18"/>
      <c r="C56" s="18"/>
      <c r="D56" s="14"/>
      <c r="E56" s="18"/>
      <c r="F56" s="18"/>
      <c r="G56" s="139"/>
      <c r="H56" s="140"/>
      <c r="I56" s="140"/>
      <c r="J56" s="239"/>
    </row>
    <row r="57" spans="1:11" ht="12" customHeight="1">
      <c r="A57" s="236" t="s">
        <v>0</v>
      </c>
      <c r="B57" s="18"/>
      <c r="C57" s="18"/>
      <c r="D57" s="18"/>
      <c r="E57" s="18"/>
      <c r="F57" s="18"/>
      <c r="G57" s="139"/>
      <c r="H57" s="139" t="s">
        <v>85</v>
      </c>
      <c r="I57" s="210"/>
      <c r="J57" s="240"/>
    </row>
    <row r="58" spans="1:11" ht="12" customHeight="1" thickBot="1">
      <c r="A58" s="241"/>
      <c r="B58" s="242"/>
      <c r="C58" s="242"/>
      <c r="D58" s="242"/>
      <c r="E58" s="242"/>
      <c r="F58" s="242"/>
      <c r="G58" s="243"/>
      <c r="H58" s="243"/>
      <c r="I58" s="243"/>
      <c r="J58" s="244"/>
    </row>
    <row r="59" spans="1:11" ht="15.75">
      <c r="A59" s="245" t="s">
        <v>76</v>
      </c>
      <c r="B59" s="522"/>
      <c r="C59" s="523"/>
      <c r="D59" s="523"/>
      <c r="E59" s="523"/>
      <c r="F59" s="524"/>
      <c r="H59" s="458"/>
      <c r="I59" s="459"/>
      <c r="J59" s="460"/>
      <c r="K59" s="457" t="s">
        <v>145</v>
      </c>
    </row>
    <row r="60" spans="1:11" ht="15.75">
      <c r="A60" s="246"/>
      <c r="B60" s="513"/>
      <c r="C60" s="514"/>
      <c r="D60" s="514"/>
      <c r="E60" s="514"/>
      <c r="F60" s="515"/>
      <c r="G60" s="123"/>
      <c r="H60" s="125"/>
      <c r="I60" s="126"/>
      <c r="J60" s="233"/>
    </row>
    <row r="61" spans="1:11">
      <c r="A61" s="247">
        <v>36</v>
      </c>
      <c r="B61" s="525" t="s">
        <v>121</v>
      </c>
      <c r="C61" s="526"/>
      <c r="D61" s="526"/>
      <c r="E61" s="526"/>
      <c r="F61" s="527"/>
      <c r="G61" s="163"/>
      <c r="H61" s="164" t="s">
        <v>81</v>
      </c>
      <c r="I61" s="165"/>
      <c r="J61" s="248"/>
    </row>
    <row r="62" spans="1:11">
      <c r="A62" s="247">
        <v>38</v>
      </c>
      <c r="B62" s="187" t="s">
        <v>152</v>
      </c>
      <c r="C62" s="188"/>
      <c r="D62" s="188"/>
      <c r="E62" s="188"/>
      <c r="F62" s="189"/>
      <c r="G62" s="163"/>
      <c r="H62" s="164" t="s">
        <v>81</v>
      </c>
      <c r="I62" s="165"/>
      <c r="J62" s="248"/>
    </row>
    <row r="63" spans="1:11">
      <c r="A63" s="247"/>
      <c r="B63" s="491" t="s">
        <v>153</v>
      </c>
      <c r="C63" s="492"/>
      <c r="D63" s="492"/>
      <c r="E63" s="492"/>
      <c r="F63" s="493"/>
      <c r="G63" s="163"/>
      <c r="H63" s="164"/>
      <c r="I63" s="165"/>
      <c r="J63" s="250"/>
    </row>
    <row r="64" spans="1:11">
      <c r="A64" s="247">
        <v>39</v>
      </c>
      <c r="B64" s="525" t="s">
        <v>132</v>
      </c>
      <c r="C64" s="526"/>
      <c r="D64" s="526"/>
      <c r="E64" s="526"/>
      <c r="F64" s="527"/>
      <c r="G64" s="163"/>
      <c r="H64" s="164" t="s">
        <v>81</v>
      </c>
      <c r="I64" s="165"/>
      <c r="J64" s="248"/>
    </row>
    <row r="65" spans="1:12">
      <c r="A65" s="247">
        <v>40</v>
      </c>
      <c r="B65" s="525" t="s">
        <v>131</v>
      </c>
      <c r="C65" s="526"/>
      <c r="D65" s="526"/>
      <c r="E65" s="526"/>
      <c r="F65" s="527"/>
      <c r="G65" s="163"/>
      <c r="H65" s="164" t="s">
        <v>81</v>
      </c>
      <c r="I65" s="165"/>
      <c r="J65" s="248"/>
    </row>
    <row r="66" spans="1:12">
      <c r="A66" s="247">
        <v>41</v>
      </c>
      <c r="B66" s="525" t="s">
        <v>146</v>
      </c>
      <c r="C66" s="526"/>
      <c r="D66" s="526"/>
      <c r="E66" s="526"/>
      <c r="F66" s="527"/>
      <c r="G66" s="182"/>
      <c r="H66" s="164" t="s">
        <v>81</v>
      </c>
      <c r="I66" s="166"/>
      <c r="J66" s="249"/>
      <c r="K66" s="261"/>
      <c r="L66" s="78"/>
    </row>
    <row r="67" spans="1:12">
      <c r="A67" s="247">
        <v>42</v>
      </c>
      <c r="B67" s="525" t="s">
        <v>150</v>
      </c>
      <c r="C67" s="526"/>
      <c r="D67" s="526"/>
      <c r="E67" s="526"/>
      <c r="F67" s="527"/>
      <c r="G67" s="163"/>
      <c r="H67" s="164" t="s">
        <v>81</v>
      </c>
      <c r="I67" s="165"/>
      <c r="J67" s="248"/>
    </row>
    <row r="68" spans="1:12">
      <c r="A68" s="247"/>
      <c r="B68" s="491" t="s">
        <v>147</v>
      </c>
      <c r="C68" s="492"/>
      <c r="D68" s="492"/>
      <c r="E68" s="492"/>
      <c r="F68" s="493"/>
      <c r="G68" s="163"/>
      <c r="H68" s="164"/>
      <c r="I68" s="165"/>
      <c r="J68" s="250"/>
    </row>
    <row r="69" spans="1:12">
      <c r="A69" s="247"/>
      <c r="B69" s="491" t="s">
        <v>148</v>
      </c>
      <c r="C69" s="492"/>
      <c r="D69" s="492"/>
      <c r="E69" s="492"/>
      <c r="F69" s="493"/>
      <c r="G69" s="163"/>
      <c r="H69" s="164"/>
      <c r="I69" s="165"/>
      <c r="J69" s="250"/>
    </row>
    <row r="70" spans="1:12">
      <c r="A70" s="247"/>
      <c r="B70" s="491" t="s">
        <v>151</v>
      </c>
      <c r="C70" s="492"/>
      <c r="D70" s="492"/>
      <c r="E70" s="492"/>
      <c r="F70" s="493"/>
      <c r="G70" s="163"/>
      <c r="H70" s="164"/>
      <c r="I70" s="165"/>
      <c r="J70" s="250"/>
    </row>
    <row r="71" spans="1:12" s="158" customFormat="1">
      <c r="A71" s="247">
        <v>50</v>
      </c>
      <c r="B71" s="525" t="s">
        <v>122</v>
      </c>
      <c r="C71" s="526"/>
      <c r="D71" s="526"/>
      <c r="E71" s="526"/>
      <c r="F71" s="527"/>
      <c r="G71" s="168"/>
      <c r="H71" s="164" t="s">
        <v>81</v>
      </c>
      <c r="I71" s="167"/>
      <c r="J71" s="250"/>
    </row>
    <row r="72" spans="1:12">
      <c r="A72" s="247"/>
      <c r="B72" s="503"/>
      <c r="C72" s="504"/>
      <c r="D72" s="504"/>
      <c r="E72" s="504"/>
      <c r="F72" s="505"/>
      <c r="G72" s="113"/>
      <c r="H72" s="111"/>
      <c r="I72" s="112"/>
      <c r="J72" s="251"/>
    </row>
    <row r="73" spans="1:12">
      <c r="A73" s="235">
        <v>56</v>
      </c>
      <c r="B73" s="503" t="s">
        <v>123</v>
      </c>
      <c r="C73" s="504"/>
      <c r="D73" s="504"/>
      <c r="E73" s="504"/>
      <c r="F73" s="505"/>
      <c r="G73" s="123"/>
      <c r="H73" s="454">
        <v>0.13</v>
      </c>
      <c r="I73" s="114">
        <f t="shared" ref="I73" si="15">+G73*H73</f>
        <v>0</v>
      </c>
      <c r="J73" s="229">
        <f t="shared" ref="J73" si="16">+G73+I73</f>
        <v>0</v>
      </c>
    </row>
    <row r="74" spans="1:12">
      <c r="A74" s="235">
        <v>57</v>
      </c>
      <c r="B74" s="525" t="s">
        <v>154</v>
      </c>
      <c r="C74" s="526"/>
      <c r="D74" s="526"/>
      <c r="E74" s="526"/>
      <c r="F74" s="527"/>
      <c r="G74" s="128"/>
      <c r="H74" s="454" t="s">
        <v>81</v>
      </c>
      <c r="I74" s="114"/>
      <c r="J74" s="229"/>
    </row>
    <row r="75" spans="1:12">
      <c r="A75" s="247"/>
      <c r="B75" s="491" t="s">
        <v>149</v>
      </c>
      <c r="C75" s="492"/>
      <c r="D75" s="492"/>
      <c r="E75" s="492"/>
      <c r="F75" s="493"/>
      <c r="G75" s="163"/>
      <c r="H75" s="164"/>
      <c r="I75" s="165"/>
      <c r="J75" s="250"/>
    </row>
    <row r="76" spans="1:12" ht="15.75">
      <c r="A76" s="235"/>
      <c r="B76" s="513"/>
      <c r="C76" s="514"/>
      <c r="D76" s="514"/>
      <c r="E76" s="514"/>
      <c r="F76" s="515"/>
      <c r="G76" s="123"/>
      <c r="H76" s="111"/>
      <c r="I76" s="114"/>
      <c r="J76" s="229"/>
    </row>
    <row r="77" spans="1:12">
      <c r="A77" s="235">
        <v>63</v>
      </c>
      <c r="B77" s="503" t="s">
        <v>92</v>
      </c>
      <c r="C77" s="504"/>
      <c r="D77" s="504"/>
      <c r="E77" s="504"/>
      <c r="F77" s="505"/>
      <c r="G77" s="123"/>
      <c r="H77" s="111"/>
      <c r="I77" s="114"/>
      <c r="J77" s="229"/>
    </row>
    <row r="78" spans="1:12">
      <c r="A78" s="235"/>
      <c r="B78" s="503" t="s">
        <v>77</v>
      </c>
      <c r="C78" s="504"/>
      <c r="D78" s="504"/>
      <c r="E78" s="504"/>
      <c r="F78" s="505"/>
      <c r="G78" s="124"/>
      <c r="H78" s="454">
        <v>0.13</v>
      </c>
      <c r="I78" s="114">
        <f t="shared" ref="I78" si="17">+G78*H78</f>
        <v>0</v>
      </c>
      <c r="J78" s="229">
        <f t="shared" ref="J78" si="18">+G78+I78</f>
        <v>0</v>
      </c>
    </row>
    <row r="79" spans="1:12" ht="15.75" thickBot="1">
      <c r="A79" s="235"/>
      <c r="B79" s="503" t="s">
        <v>78</v>
      </c>
      <c r="C79" s="504"/>
      <c r="D79" s="504"/>
      <c r="E79" s="504"/>
      <c r="F79" s="505"/>
      <c r="G79" s="129"/>
      <c r="H79" s="454">
        <v>0.13</v>
      </c>
      <c r="I79" s="115">
        <f t="shared" ref="I79" si="19">+G79*H79</f>
        <v>0</v>
      </c>
      <c r="J79" s="253">
        <f t="shared" ref="J79" si="20">+G79+I79</f>
        <v>0</v>
      </c>
    </row>
    <row r="80" spans="1:12" ht="15.75" thickTop="1">
      <c r="A80" s="235"/>
      <c r="B80" s="503"/>
      <c r="C80" s="504"/>
      <c r="D80" s="504"/>
      <c r="E80" s="505"/>
      <c r="F80" s="147" t="s">
        <v>79</v>
      </c>
      <c r="G80" s="107"/>
      <c r="H80" s="454">
        <v>0.13</v>
      </c>
      <c r="I80" s="108">
        <f>+G80*H80</f>
        <v>0</v>
      </c>
      <c r="J80" s="254">
        <f>+G80+I80</f>
        <v>0</v>
      </c>
    </row>
    <row r="81" spans="1:10">
      <c r="A81" s="235"/>
      <c r="B81" s="503"/>
      <c r="C81" s="504"/>
      <c r="D81" s="504"/>
      <c r="E81" s="504"/>
      <c r="F81" s="505"/>
      <c r="G81" s="130"/>
      <c r="H81" s="454"/>
      <c r="I81" s="116"/>
      <c r="J81" s="255"/>
    </row>
    <row r="82" spans="1:10">
      <c r="A82" s="235">
        <v>64</v>
      </c>
      <c r="B82" s="503" t="s">
        <v>80</v>
      </c>
      <c r="C82" s="504"/>
      <c r="D82" s="504"/>
      <c r="E82" s="504"/>
      <c r="F82" s="505"/>
      <c r="G82" s="123"/>
      <c r="H82" s="454">
        <v>0.13</v>
      </c>
      <c r="I82" s="114">
        <f t="shared" ref="I82" si="21">+G82*H82</f>
        <v>0</v>
      </c>
      <c r="J82" s="229">
        <f t="shared" ref="J82" si="22">+G82+I82</f>
        <v>0</v>
      </c>
    </row>
    <row r="83" spans="1:10">
      <c r="A83" s="235"/>
      <c r="B83" s="503"/>
      <c r="C83" s="504"/>
      <c r="D83" s="504"/>
      <c r="E83" s="504"/>
      <c r="F83" s="505"/>
      <c r="G83" s="131"/>
      <c r="H83" s="132"/>
      <c r="I83" s="133"/>
      <c r="J83" s="252"/>
    </row>
    <row r="84" spans="1:10">
      <c r="A84" s="235"/>
      <c r="B84" s="503"/>
      <c r="C84" s="504"/>
      <c r="D84" s="504"/>
      <c r="E84" s="504"/>
      <c r="F84" s="505"/>
      <c r="G84" s="131"/>
      <c r="H84" s="132"/>
      <c r="I84" s="133"/>
      <c r="J84" s="252"/>
    </row>
    <row r="85" spans="1:10">
      <c r="A85" s="235"/>
      <c r="B85" s="503"/>
      <c r="C85" s="504"/>
      <c r="D85" s="504"/>
      <c r="E85" s="504"/>
      <c r="F85" s="505"/>
      <c r="G85" s="131"/>
      <c r="H85" s="132"/>
      <c r="I85" s="133"/>
      <c r="J85" s="252"/>
    </row>
    <row r="86" spans="1:10">
      <c r="A86" s="235"/>
      <c r="B86" s="503"/>
      <c r="C86" s="504"/>
      <c r="D86" s="504"/>
      <c r="E86" s="504"/>
      <c r="F86" s="505"/>
      <c r="G86" s="131"/>
      <c r="H86" s="132"/>
      <c r="I86" s="133"/>
      <c r="J86" s="252"/>
    </row>
    <row r="87" spans="1:10">
      <c r="A87" s="235"/>
      <c r="B87" s="503"/>
      <c r="C87" s="504"/>
      <c r="D87" s="504"/>
      <c r="E87" s="504"/>
      <c r="F87" s="505"/>
      <c r="G87" s="131"/>
      <c r="H87" s="132"/>
      <c r="I87" s="133"/>
      <c r="J87" s="252"/>
    </row>
    <row r="88" spans="1:10">
      <c r="A88" s="235"/>
      <c r="B88" s="503"/>
      <c r="C88" s="504"/>
      <c r="D88" s="504"/>
      <c r="E88" s="504"/>
      <c r="F88" s="505"/>
      <c r="G88" s="131"/>
      <c r="H88" s="132"/>
      <c r="I88" s="133"/>
      <c r="J88" s="252"/>
    </row>
    <row r="89" spans="1:10">
      <c r="A89" s="235"/>
      <c r="B89" s="503"/>
      <c r="C89" s="504"/>
      <c r="D89" s="504"/>
      <c r="E89" s="504"/>
      <c r="F89" s="505"/>
      <c r="G89" s="131"/>
      <c r="H89" s="132"/>
      <c r="I89" s="133"/>
      <c r="J89" s="252"/>
    </row>
    <row r="90" spans="1:10">
      <c r="A90" s="235"/>
      <c r="B90" s="503"/>
      <c r="C90" s="504"/>
      <c r="D90" s="504"/>
      <c r="E90" s="504"/>
      <c r="F90" s="505"/>
      <c r="G90" s="131"/>
      <c r="H90" s="132"/>
      <c r="I90" s="133"/>
      <c r="J90" s="252"/>
    </row>
    <row r="91" spans="1:10">
      <c r="A91" s="235"/>
      <c r="B91" s="503"/>
      <c r="C91" s="504"/>
      <c r="D91" s="504"/>
      <c r="E91" s="504"/>
      <c r="F91" s="505"/>
      <c r="G91" s="131"/>
      <c r="H91" s="132"/>
      <c r="I91" s="133"/>
      <c r="J91" s="252"/>
    </row>
    <row r="92" spans="1:10">
      <c r="A92" s="235"/>
      <c r="B92" s="503"/>
      <c r="C92" s="504"/>
      <c r="D92" s="504"/>
      <c r="E92" s="504"/>
      <c r="F92" s="505"/>
      <c r="G92" s="131"/>
      <c r="H92" s="132"/>
      <c r="I92" s="133"/>
      <c r="J92" s="252"/>
    </row>
    <row r="93" spans="1:10">
      <c r="A93" s="235"/>
      <c r="B93" s="503"/>
      <c r="C93" s="504"/>
      <c r="D93" s="504"/>
      <c r="E93" s="504"/>
      <c r="F93" s="505"/>
      <c r="G93" s="131"/>
      <c r="H93" s="132"/>
      <c r="I93" s="133"/>
      <c r="J93" s="252"/>
    </row>
    <row r="94" spans="1:10">
      <c r="A94" s="235"/>
      <c r="B94" s="503"/>
      <c r="C94" s="504"/>
      <c r="D94" s="504"/>
      <c r="E94" s="504"/>
      <c r="F94" s="505"/>
      <c r="G94" s="131"/>
      <c r="H94" s="132"/>
      <c r="I94" s="133"/>
      <c r="J94" s="252"/>
    </row>
    <row r="95" spans="1:10" ht="15.75" thickBot="1">
      <c r="A95" s="256"/>
      <c r="B95" s="516"/>
      <c r="C95" s="517"/>
      <c r="D95" s="517"/>
      <c r="E95" s="517"/>
      <c r="F95" s="518"/>
      <c r="G95" s="134"/>
      <c r="H95" s="135"/>
      <c r="I95" s="136"/>
      <c r="J95" s="257"/>
    </row>
    <row r="96" spans="1:10" ht="14.25" customHeight="1" thickTop="1" thickBot="1">
      <c r="A96" s="258" t="s">
        <v>17</v>
      </c>
      <c r="B96" s="4" t="s">
        <v>144</v>
      </c>
      <c r="C96" s="4"/>
      <c r="D96" s="4"/>
      <c r="E96" s="4"/>
      <c r="F96" s="4"/>
      <c r="G96" s="137"/>
      <c r="H96" s="137"/>
      <c r="I96" s="138"/>
      <c r="J96" s="259"/>
    </row>
    <row r="97" spans="1:12" ht="10.9" customHeight="1" thickTop="1">
      <c r="A97" s="236"/>
      <c r="B97" s="18"/>
      <c r="C97" s="18"/>
      <c r="D97" s="18"/>
      <c r="E97" s="18"/>
      <c r="F97" s="18"/>
      <c r="G97" s="139"/>
      <c r="H97" s="139"/>
      <c r="I97" s="139"/>
      <c r="J97" s="260"/>
    </row>
    <row r="98" spans="1:12" ht="12" customHeight="1">
      <c r="A98" s="236"/>
      <c r="B98" s="17" t="s">
        <v>27</v>
      </c>
      <c r="C98" s="18"/>
      <c r="D98" s="14"/>
      <c r="E98" s="18"/>
      <c r="F98" s="18"/>
      <c r="G98" s="139"/>
      <c r="H98" s="140"/>
      <c r="I98" s="140"/>
      <c r="J98" s="239"/>
    </row>
    <row r="99" spans="1:12" ht="12" customHeight="1">
      <c r="A99" s="261"/>
      <c r="B99" s="18"/>
      <c r="C99" s="18"/>
      <c r="D99" s="14"/>
      <c r="E99" s="18"/>
      <c r="F99" s="18"/>
      <c r="G99" s="139"/>
      <c r="H99" s="140"/>
      <c r="I99" s="140"/>
      <c r="J99" s="239"/>
    </row>
    <row r="100" spans="1:12" ht="12" customHeight="1">
      <c r="A100" s="236" t="s">
        <v>52</v>
      </c>
      <c r="B100" s="18"/>
      <c r="C100" s="18"/>
      <c r="D100" s="14"/>
      <c r="E100" s="17"/>
      <c r="F100" s="17"/>
      <c r="G100" s="141"/>
      <c r="H100" s="142"/>
      <c r="I100" s="142"/>
      <c r="J100" s="262"/>
    </row>
    <row r="101" spans="1:12" ht="12" customHeight="1">
      <c r="A101" s="236" t="s">
        <v>53</v>
      </c>
      <c r="B101" s="18"/>
      <c r="C101" s="18"/>
      <c r="D101" s="14"/>
      <c r="E101" s="18"/>
      <c r="F101" s="18"/>
      <c r="G101" s="139"/>
      <c r="H101" s="140"/>
      <c r="I101" s="140"/>
      <c r="J101" s="239"/>
    </row>
    <row r="102" spans="1:12" ht="12" customHeight="1">
      <c r="A102" s="263" t="s">
        <v>54</v>
      </c>
      <c r="B102" s="19"/>
      <c r="C102" s="20"/>
      <c r="D102" s="16"/>
      <c r="E102" s="18"/>
      <c r="F102" s="18"/>
      <c r="G102" s="139"/>
      <c r="H102" s="140"/>
      <c r="I102" s="140"/>
      <c r="J102" s="239"/>
    </row>
    <row r="103" spans="1:12" ht="12" customHeight="1">
      <c r="A103" s="238" t="s">
        <v>55</v>
      </c>
      <c r="B103" s="18"/>
      <c r="C103" s="18"/>
      <c r="D103" s="14"/>
      <c r="E103" s="18"/>
      <c r="F103" s="18"/>
      <c r="G103" s="139"/>
      <c r="H103" s="140"/>
      <c r="I103" s="140"/>
      <c r="J103" s="239"/>
    </row>
    <row r="104" spans="1:12" ht="12" customHeight="1">
      <c r="A104" s="238" t="s">
        <v>46</v>
      </c>
      <c r="B104" s="18"/>
      <c r="C104" s="18"/>
      <c r="D104" s="16"/>
      <c r="E104" s="20"/>
      <c r="F104" s="20"/>
      <c r="G104" s="143"/>
      <c r="H104" s="144"/>
      <c r="I104" s="144"/>
      <c r="J104" s="264"/>
    </row>
    <row r="105" spans="1:12" ht="12" customHeight="1">
      <c r="A105" s="236" t="s">
        <v>56</v>
      </c>
      <c r="B105" s="18"/>
      <c r="C105" s="18"/>
      <c r="D105" s="14"/>
      <c r="E105" s="18"/>
      <c r="F105" s="18"/>
      <c r="G105" s="139"/>
      <c r="H105" s="140"/>
      <c r="I105" s="140"/>
      <c r="J105" s="239"/>
    </row>
    <row r="106" spans="1:12" ht="12" customHeight="1">
      <c r="A106" s="236" t="s">
        <v>57</v>
      </c>
      <c r="B106" s="18"/>
      <c r="C106" s="18"/>
      <c r="D106" s="14"/>
      <c r="E106" s="18"/>
      <c r="F106" s="18"/>
      <c r="G106" s="139"/>
      <c r="H106" s="140"/>
      <c r="I106" s="140"/>
      <c r="J106" s="239"/>
    </row>
    <row r="107" spans="1:12" ht="12" customHeight="1">
      <c r="A107" s="236" t="s">
        <v>58</v>
      </c>
      <c r="B107" s="18"/>
      <c r="C107" s="18"/>
      <c r="D107" s="14"/>
      <c r="E107" s="18"/>
      <c r="F107" s="18"/>
      <c r="G107" s="139"/>
      <c r="H107" s="453" t="s">
        <v>143</v>
      </c>
      <c r="I107" s="271"/>
      <c r="J107" s="272"/>
    </row>
    <row r="108" spans="1:12" ht="12" customHeight="1">
      <c r="A108" s="238" t="s">
        <v>59</v>
      </c>
      <c r="B108" s="18"/>
      <c r="C108" s="18"/>
      <c r="D108" s="14"/>
      <c r="E108" s="18"/>
      <c r="F108" s="18"/>
      <c r="G108" s="139"/>
      <c r="H108" s="140"/>
      <c r="I108" s="140"/>
      <c r="J108" s="239"/>
    </row>
    <row r="109" spans="1:12" ht="12" customHeight="1">
      <c r="A109" s="236" t="s">
        <v>0</v>
      </c>
      <c r="B109" s="18"/>
      <c r="C109" s="18"/>
      <c r="D109" s="18"/>
      <c r="E109" s="18"/>
      <c r="F109" s="18"/>
      <c r="G109" s="139"/>
      <c r="H109" s="139" t="s">
        <v>85</v>
      </c>
      <c r="I109" s="210"/>
      <c r="J109" s="240"/>
    </row>
    <row r="110" spans="1:12" ht="14.25" customHeight="1" thickBot="1">
      <c r="A110" s="265" t="s">
        <v>21</v>
      </c>
      <c r="B110" s="266"/>
      <c r="C110" s="267">
        <v>30</v>
      </c>
      <c r="D110" s="266" t="s">
        <v>23</v>
      </c>
      <c r="E110" s="266"/>
      <c r="F110" s="266"/>
      <c r="G110" s="268" t="s">
        <v>89</v>
      </c>
      <c r="H110" s="269"/>
      <c r="I110" s="269"/>
      <c r="J110" s="270"/>
      <c r="K110" s="106"/>
      <c r="L110" s="106"/>
    </row>
  </sheetData>
  <mergeCells count="80">
    <mergeCell ref="B71:F71"/>
    <mergeCell ref="I4:J4"/>
    <mergeCell ref="I3:J3"/>
    <mergeCell ref="B50:F50"/>
    <mergeCell ref="B47:F47"/>
    <mergeCell ref="B27:F27"/>
    <mergeCell ref="B43:F43"/>
    <mergeCell ref="B42:F42"/>
    <mergeCell ref="B39:F39"/>
    <mergeCell ref="B40:F40"/>
    <mergeCell ref="B38:F38"/>
    <mergeCell ref="B31:F31"/>
    <mergeCell ref="B28:F28"/>
    <mergeCell ref="B37:F37"/>
    <mergeCell ref="B36:F36"/>
    <mergeCell ref="B35:F35"/>
    <mergeCell ref="B33:F33"/>
    <mergeCell ref="B70:F70"/>
    <mergeCell ref="B68:F68"/>
    <mergeCell ref="B69:F69"/>
    <mergeCell ref="B61:F61"/>
    <mergeCell ref="B64:F64"/>
    <mergeCell ref="B65:F65"/>
    <mergeCell ref="B66:F66"/>
    <mergeCell ref="B67:F67"/>
    <mergeCell ref="B73:F73"/>
    <mergeCell ref="B79:F79"/>
    <mergeCell ref="B82:F82"/>
    <mergeCell ref="B76:F76"/>
    <mergeCell ref="B77:F77"/>
    <mergeCell ref="B78:F78"/>
    <mergeCell ref="B80:E80"/>
    <mergeCell ref="B81:F81"/>
    <mergeCell ref="B74:F74"/>
    <mergeCell ref="B83:F83"/>
    <mergeCell ref="B84:F84"/>
    <mergeCell ref="B75:F75"/>
    <mergeCell ref="B86:F86"/>
    <mergeCell ref="B87:F87"/>
    <mergeCell ref="B85:F85"/>
    <mergeCell ref="B93:F93"/>
    <mergeCell ref="B94:F94"/>
    <mergeCell ref="B95:F95"/>
    <mergeCell ref="B88:F88"/>
    <mergeCell ref="B89:F89"/>
    <mergeCell ref="B90:F90"/>
    <mergeCell ref="B91:F91"/>
    <mergeCell ref="B92:F92"/>
    <mergeCell ref="B72:F72"/>
    <mergeCell ref="A1:J1"/>
    <mergeCell ref="C10:G10"/>
    <mergeCell ref="B54:F54"/>
    <mergeCell ref="B53:F53"/>
    <mergeCell ref="B52:F52"/>
    <mergeCell ref="B51:F51"/>
    <mergeCell ref="B46:F46"/>
    <mergeCell ref="B45:F45"/>
    <mergeCell ref="B44:F44"/>
    <mergeCell ref="B26:F26"/>
    <mergeCell ref="B25:F25"/>
    <mergeCell ref="B24:F24"/>
    <mergeCell ref="B15:F15"/>
    <mergeCell ref="A29:F29"/>
    <mergeCell ref="B32:F32"/>
    <mergeCell ref="B63:F63"/>
    <mergeCell ref="B12:F12"/>
    <mergeCell ref="B14:F14"/>
    <mergeCell ref="B13:F13"/>
    <mergeCell ref="B23:F23"/>
    <mergeCell ref="B22:F22"/>
    <mergeCell ref="B21:F21"/>
    <mergeCell ref="B19:F19"/>
    <mergeCell ref="B18:F18"/>
    <mergeCell ref="B16:F16"/>
    <mergeCell ref="B17:F17"/>
    <mergeCell ref="B20:F20"/>
    <mergeCell ref="B60:F60"/>
    <mergeCell ref="B59:F59"/>
    <mergeCell ref="B48:F48"/>
    <mergeCell ref="B49:F49"/>
  </mergeCells>
  <printOptions horizontalCentered="1"/>
  <pageMargins left="0" right="0" top="0" bottom="0" header="0.51181102362204722" footer="0.51181102362204722"/>
  <pageSetup paperSize="5" scale="84" fitToHeight="0" orientation="portrait" r:id="rId1"/>
  <headerFooter alignWithMargins="0"/>
  <rowBreaks count="1" manualBreakCount="1">
    <brk id="58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9</vt:i4>
      </vt:variant>
    </vt:vector>
  </HeadingPairs>
  <TitlesOfParts>
    <vt:vector size="17" baseType="lpstr">
      <vt:lpstr>100 Series </vt:lpstr>
      <vt:lpstr>100 Series - Extras</vt:lpstr>
      <vt:lpstr>800 Series</vt:lpstr>
      <vt:lpstr>800 Series - Extras</vt:lpstr>
      <vt:lpstr>1000 Series</vt:lpstr>
      <vt:lpstr>1000 Series - Extras</vt:lpstr>
      <vt:lpstr>5000 Series</vt:lpstr>
      <vt:lpstr>Extras</vt:lpstr>
      <vt:lpstr>'100 Series '!Print_Area</vt:lpstr>
      <vt:lpstr>'100 Series - Extras'!Print_Area</vt:lpstr>
      <vt:lpstr>'1000 Series'!Print_Area</vt:lpstr>
      <vt:lpstr>'1000 Series - Extras'!Print_Area</vt:lpstr>
      <vt:lpstr>'5000 Series'!Print_Area</vt:lpstr>
      <vt:lpstr>'800 Series'!Print_Area</vt:lpstr>
      <vt:lpstr>'800 Series - Extras'!Print_Area</vt:lpstr>
      <vt:lpstr>Extras!Print_Area</vt:lpstr>
      <vt:lpstr>Extras!Print_Titles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Daniels</dc:creator>
  <cp:lastModifiedBy>Tricia Oliver</cp:lastModifiedBy>
  <cp:lastPrinted>2019-04-04T17:13:30Z</cp:lastPrinted>
  <dcterms:created xsi:type="dcterms:W3CDTF">2000-07-06T14:08:31Z</dcterms:created>
  <dcterms:modified xsi:type="dcterms:W3CDTF">2020-01-27T20:22:56Z</dcterms:modified>
</cp:coreProperties>
</file>