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2 Contracts - VH19\"/>
    </mc:Choice>
  </mc:AlternateContent>
  <xr:revisionPtr revIDLastSave="0" documentId="13_ncr:1_{DD185480-2A6B-48DF-8302-8CBBECFFFC0C}" xr6:coauthVersionLast="47" xr6:coauthVersionMax="47" xr10:uidLastSave="{00000000-0000-0000-0000-000000000000}"/>
  <bookViews>
    <workbookView xWindow="-28920" yWindow="-120" windowWidth="29040" windowHeight="15840" tabRatio="717" xr2:uid="{00000000-000D-0000-FFFF-FFFF00000000}"/>
  </bookViews>
  <sheets>
    <sheet name="100 Series" sheetId="11" r:id="rId1"/>
    <sheet name="100 Series Model Extras" sheetId="15" r:id="rId2"/>
    <sheet name="800 Series" sheetId="12" r:id="rId3"/>
    <sheet name="800 Series Model Extras" sheetId="16" r:id="rId4"/>
    <sheet name="1000 Series" sheetId="13" r:id="rId5"/>
    <sheet name="1000 Series Model Extras" sheetId="17" r:id="rId6"/>
    <sheet name="Extra" sheetId="7" r:id="rId7"/>
  </sheets>
  <definedNames>
    <definedName name="_xlnm.Print_Area" localSheetId="0">'100 Series'!$A$1:$H$68</definedName>
    <definedName name="_xlnm.Print_Area" localSheetId="1">'100 Series Model Extras'!$A$1:$H$136</definedName>
    <definedName name="_xlnm.Print_Area" localSheetId="4">'1000 Series'!$A$1:$H$75</definedName>
    <definedName name="_xlnm.Print_Area" localSheetId="5">'1000 Series Model Extras'!$A$1:$H$147</definedName>
    <definedName name="_xlnm.Print_Area" localSheetId="2">'800 Series'!$A$1:$H$66</definedName>
    <definedName name="_xlnm.Print_Area" localSheetId="3">'800 Series Model Extras'!$A$1:$H$139</definedName>
    <definedName name="_xlnm.Print_Area" localSheetId="6">Extra!$A$1:$H$292</definedName>
    <definedName name="_xlnm.Print_Titles" localSheetId="1">'100 Series Model Extras'!$1:$16</definedName>
    <definedName name="_xlnm.Print_Titles" localSheetId="5">'1000 Series Model Extras'!$1:$16</definedName>
    <definedName name="_xlnm.Print_Titles" localSheetId="3">'800 Series Model Extras'!$1:$16</definedName>
    <definedName name="_xlnm.Print_Titles" localSheetId="6">Extra!$1:$13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7" i="7" l="1"/>
  <c r="H117" i="7" s="1"/>
  <c r="G116" i="7"/>
  <c r="H116" i="7" s="1"/>
  <c r="G115" i="7"/>
  <c r="H115" i="7" s="1"/>
  <c r="G114" i="7"/>
  <c r="H114" i="7" s="1"/>
  <c r="G113" i="7"/>
  <c r="H113" i="7" s="1"/>
  <c r="G112" i="7"/>
  <c r="H112" i="7" s="1"/>
  <c r="G111" i="7"/>
  <c r="H111" i="7" s="1"/>
  <c r="G110" i="7"/>
  <c r="H110" i="7" s="1"/>
  <c r="G44" i="7"/>
  <c r="H44" i="7" s="1"/>
  <c r="G45" i="7"/>
  <c r="H45" i="7" s="1"/>
  <c r="G121" i="17"/>
  <c r="H121" i="17"/>
  <c r="G99" i="17"/>
  <c r="H99" i="17" s="1"/>
  <c r="G72" i="17"/>
  <c r="H72" i="17" s="1"/>
  <c r="G73" i="17"/>
  <c r="H73" i="17" s="1"/>
  <c r="G93" i="16"/>
  <c r="H93" i="16" s="1"/>
  <c r="G83" i="16"/>
  <c r="H83" i="16" s="1"/>
  <c r="G80" i="16"/>
  <c r="H80" i="16"/>
  <c r="G50" i="16"/>
  <c r="H50" i="16" s="1"/>
  <c r="G21" i="16"/>
  <c r="H21" i="16" s="1"/>
  <c r="G78" i="15"/>
  <c r="H78" i="15"/>
  <c r="G79" i="15"/>
  <c r="H79" i="15" s="1"/>
  <c r="G80" i="15"/>
  <c r="H80" i="15" s="1"/>
  <c r="G39" i="15"/>
  <c r="H39" i="15" s="1"/>
  <c r="B21" i="11"/>
  <c r="C21" i="11"/>
  <c r="C20" i="11"/>
  <c r="B20" i="11"/>
  <c r="G40" i="11"/>
  <c r="H40" i="11" s="1"/>
  <c r="H36" i="11"/>
  <c r="G36" i="11"/>
  <c r="G33" i="11"/>
  <c r="H33" i="11" s="1"/>
  <c r="G30" i="11"/>
  <c r="H30" i="11" s="1"/>
  <c r="G26" i="11"/>
  <c r="H26" i="11" s="1"/>
  <c r="G22" i="11"/>
  <c r="H22" i="11" s="1"/>
  <c r="G21" i="11"/>
  <c r="H21" i="11" s="1"/>
  <c r="G18" i="11"/>
  <c r="H18" i="11" s="1"/>
  <c r="G97" i="17"/>
  <c r="H97" i="17" s="1"/>
  <c r="G40" i="13"/>
  <c r="H40" i="13" s="1"/>
  <c r="G35" i="13"/>
  <c r="H35" i="13" s="1"/>
  <c r="G31" i="13"/>
  <c r="H31" i="13" s="1"/>
  <c r="G28" i="13"/>
  <c r="H28" i="13" s="1"/>
  <c r="G25" i="13"/>
  <c r="H25" i="13"/>
  <c r="G20" i="13"/>
  <c r="H20" i="13" s="1"/>
  <c r="G17" i="13"/>
  <c r="H17" i="13" s="1"/>
  <c r="G50" i="13"/>
  <c r="H50" i="13" s="1"/>
  <c r="G46" i="13"/>
  <c r="H46" i="13" s="1"/>
  <c r="G43" i="13"/>
  <c r="H43" i="13" s="1"/>
  <c r="G5" i="12"/>
  <c r="B1" i="7"/>
  <c r="A1" i="17"/>
  <c r="A1" i="13"/>
  <c r="A1" i="16"/>
  <c r="A1" i="12"/>
  <c r="A1" i="15"/>
  <c r="G28" i="15"/>
  <c r="H28" i="15" s="1"/>
  <c r="G85" i="7"/>
  <c r="H85" i="7" s="1"/>
  <c r="G25" i="7"/>
  <c r="H25" i="7" s="1"/>
  <c r="G282" i="7"/>
  <c r="H282" i="7" s="1"/>
  <c r="G281" i="7"/>
  <c r="H281" i="7" s="1"/>
  <c r="G280" i="7"/>
  <c r="H280" i="7" s="1"/>
  <c r="G279" i="7"/>
  <c r="H279" i="7" s="1"/>
  <c r="G278" i="7"/>
  <c r="H278" i="7" s="1"/>
  <c r="G275" i="7"/>
  <c r="H275" i="7" s="1"/>
  <c r="G274" i="7"/>
  <c r="H274" i="7" s="1"/>
  <c r="G273" i="7"/>
  <c r="H273" i="7" s="1"/>
  <c r="G272" i="7"/>
  <c r="H272" i="7" s="1"/>
  <c r="G271" i="7"/>
  <c r="H271" i="7" s="1"/>
  <c r="G268" i="7"/>
  <c r="H268" i="7" s="1"/>
  <c r="G267" i="7"/>
  <c r="H267" i="7" s="1"/>
  <c r="G263" i="7"/>
  <c r="H263" i="7" s="1"/>
  <c r="G262" i="7"/>
  <c r="H262" i="7" s="1"/>
  <c r="G259" i="7"/>
  <c r="H259" i="7" s="1"/>
  <c r="G258" i="7"/>
  <c r="H258" i="7" s="1"/>
  <c r="G257" i="7"/>
  <c r="H257" i="7" s="1"/>
  <c r="G256" i="7"/>
  <c r="H256" i="7" s="1"/>
  <c r="G255" i="7"/>
  <c r="H255" i="7" s="1"/>
  <c r="G254" i="7"/>
  <c r="H254" i="7" s="1"/>
  <c r="G253" i="7"/>
  <c r="H253" i="7" s="1"/>
  <c r="G252" i="7"/>
  <c r="H252" i="7" s="1"/>
  <c r="G251" i="7"/>
  <c r="H251" i="7" s="1"/>
  <c r="G248" i="7"/>
  <c r="H248" i="7" s="1"/>
  <c r="G247" i="7"/>
  <c r="H247" i="7" s="1"/>
  <c r="G246" i="7"/>
  <c r="H246" i="7" s="1"/>
  <c r="G245" i="7"/>
  <c r="H245" i="7" s="1"/>
  <c r="G244" i="7"/>
  <c r="H244" i="7" s="1"/>
  <c r="G243" i="7"/>
  <c r="H243" i="7" s="1"/>
  <c r="G242" i="7"/>
  <c r="H242" i="7" s="1"/>
  <c r="G241" i="7"/>
  <c r="H241" i="7" s="1"/>
  <c r="G240" i="7"/>
  <c r="H240" i="7" s="1"/>
  <c r="G232" i="7"/>
  <c r="H232" i="7" s="1"/>
  <c r="G229" i="7"/>
  <c r="H229" i="7" s="1"/>
  <c r="G228" i="7"/>
  <c r="H228" i="7" s="1"/>
  <c r="G227" i="7"/>
  <c r="H227" i="7" s="1"/>
  <c r="G224" i="7"/>
  <c r="H224" i="7" s="1"/>
  <c r="G223" i="7"/>
  <c r="H223" i="7" s="1"/>
  <c r="G222" i="7"/>
  <c r="H222" i="7" s="1"/>
  <c r="G219" i="7"/>
  <c r="H219" i="7" s="1"/>
  <c r="G218" i="7"/>
  <c r="H218" i="7" s="1"/>
  <c r="G217" i="7"/>
  <c r="H217" i="7" s="1"/>
  <c r="G213" i="7"/>
  <c r="H213" i="7" s="1"/>
  <c r="G212" i="7"/>
  <c r="H212" i="7" s="1"/>
  <c r="G211" i="7"/>
  <c r="H211" i="7" s="1"/>
  <c r="G210" i="7"/>
  <c r="H210" i="7" s="1"/>
  <c r="G209" i="7"/>
  <c r="H209" i="7" s="1"/>
  <c r="G208" i="7"/>
  <c r="H208" i="7" s="1"/>
  <c r="G207" i="7"/>
  <c r="H207" i="7" s="1"/>
  <c r="G206" i="7"/>
  <c r="H206" i="7" s="1"/>
  <c r="G203" i="7"/>
  <c r="H203" i="7" s="1"/>
  <c r="G202" i="7"/>
  <c r="H202" i="7" s="1"/>
  <c r="G201" i="7"/>
  <c r="H201" i="7" s="1"/>
  <c r="G200" i="7"/>
  <c r="H200" i="7" s="1"/>
  <c r="G199" i="7"/>
  <c r="H199" i="7" s="1"/>
  <c r="G196" i="7"/>
  <c r="H196" i="7" s="1"/>
  <c r="G195" i="7"/>
  <c r="H195" i="7" s="1"/>
  <c r="G192" i="7"/>
  <c r="H192" i="7" s="1"/>
  <c r="G189" i="7"/>
  <c r="H189" i="7" s="1"/>
  <c r="G188" i="7"/>
  <c r="H188" i="7" s="1"/>
  <c r="G187" i="7"/>
  <c r="H187" i="7" s="1"/>
  <c r="G184" i="7"/>
  <c r="H184" i="7" s="1"/>
  <c r="G177" i="7"/>
  <c r="H177" i="7" s="1"/>
  <c r="G176" i="7"/>
  <c r="H176" i="7" s="1"/>
  <c r="G173" i="7"/>
  <c r="H173" i="7" s="1"/>
  <c r="G172" i="7"/>
  <c r="H172" i="7" s="1"/>
  <c r="G169" i="7"/>
  <c r="H169" i="7" s="1"/>
  <c r="G168" i="7"/>
  <c r="H168" i="7" s="1"/>
  <c r="G167" i="7"/>
  <c r="H167" i="7" s="1"/>
  <c r="G166" i="7"/>
  <c r="H166" i="7" s="1"/>
  <c r="G165" i="7"/>
  <c r="H165" i="7" s="1"/>
  <c r="G162" i="7"/>
  <c r="H162" i="7" s="1"/>
  <c r="G160" i="7"/>
  <c r="H160" i="7" s="1"/>
  <c r="G159" i="7"/>
  <c r="H159" i="7" s="1"/>
  <c r="G131" i="7"/>
  <c r="H131" i="7" s="1"/>
  <c r="G130" i="7"/>
  <c r="H130" i="7" s="1"/>
  <c r="G156" i="7"/>
  <c r="H156" i="7" s="1"/>
  <c r="G155" i="7"/>
  <c r="H155" i="7" s="1"/>
  <c r="G154" i="7"/>
  <c r="H154" i="7" s="1"/>
  <c r="G150" i="7"/>
  <c r="H150" i="7" s="1"/>
  <c r="G146" i="7"/>
  <c r="H146" i="7" s="1"/>
  <c r="G145" i="7"/>
  <c r="H145" i="7" s="1"/>
  <c r="G141" i="7"/>
  <c r="H141" i="7" s="1"/>
  <c r="G138" i="7"/>
  <c r="H138" i="7" s="1"/>
  <c r="G135" i="7"/>
  <c r="H135" i="7" s="1"/>
  <c r="G127" i="7"/>
  <c r="H127" i="7" s="1"/>
  <c r="G126" i="7"/>
  <c r="H126" i="7" s="1"/>
  <c r="G125" i="7"/>
  <c r="H125" i="7" s="1"/>
  <c r="G108" i="7"/>
  <c r="H108" i="7" s="1"/>
  <c r="G107" i="7"/>
  <c r="H107" i="7" s="1"/>
  <c r="G106" i="7"/>
  <c r="H106" i="7" s="1"/>
  <c r="G105" i="7"/>
  <c r="H105" i="7" s="1"/>
  <c r="G104" i="7"/>
  <c r="H104" i="7" s="1"/>
  <c r="G103" i="7"/>
  <c r="H103" i="7" s="1"/>
  <c r="G101" i="7"/>
  <c r="H101" i="7" s="1"/>
  <c r="G100" i="7"/>
  <c r="H100" i="7" s="1"/>
  <c r="G99" i="7"/>
  <c r="H99" i="7" s="1"/>
  <c r="G98" i="7"/>
  <c r="H98" i="7" s="1"/>
  <c r="G97" i="7"/>
  <c r="H97" i="7" s="1"/>
  <c r="G96" i="7"/>
  <c r="H96" i="7" s="1"/>
  <c r="G95" i="7"/>
  <c r="H95" i="7" s="1"/>
  <c r="G94" i="7"/>
  <c r="H94" i="7" s="1"/>
  <c r="G93" i="7"/>
  <c r="H93" i="7" s="1"/>
  <c r="G90" i="7"/>
  <c r="H90" i="7" s="1"/>
  <c r="G89" i="7"/>
  <c r="H89" i="7" s="1"/>
  <c r="G83" i="7"/>
  <c r="H83" i="7" s="1"/>
  <c r="G82" i="7"/>
  <c r="H82" i="7" s="1"/>
  <c r="G81" i="7"/>
  <c r="H81" i="7" s="1"/>
  <c r="G78" i="7"/>
  <c r="H78" i="7" s="1"/>
  <c r="G77" i="7"/>
  <c r="H77" i="7" s="1"/>
  <c r="G76" i="7"/>
  <c r="H76" i="7" s="1"/>
  <c r="G73" i="7"/>
  <c r="H73" i="7" s="1"/>
  <c r="G72" i="7"/>
  <c r="H72" i="7" s="1"/>
  <c r="G71" i="7"/>
  <c r="H71" i="7" s="1"/>
  <c r="G66" i="7"/>
  <c r="H66" i="7" s="1"/>
  <c r="G65" i="7"/>
  <c r="H65" i="7" s="1"/>
  <c r="G64" i="7"/>
  <c r="H64" i="7" s="1"/>
  <c r="G61" i="7"/>
  <c r="H61" i="7" s="1"/>
  <c r="G59" i="7"/>
  <c r="H59" i="7" s="1"/>
  <c r="G58" i="7"/>
  <c r="H58" i="7" s="1"/>
  <c r="G57" i="7"/>
  <c r="H57" i="7" s="1"/>
  <c r="G54" i="7"/>
  <c r="H54" i="7" s="1"/>
  <c r="G53" i="7"/>
  <c r="H53" i="7" s="1"/>
  <c r="G50" i="7"/>
  <c r="H50" i="7" s="1"/>
  <c r="G49" i="7"/>
  <c r="H49" i="7" s="1"/>
  <c r="G48" i="7"/>
  <c r="H48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4" i="7"/>
  <c r="H34" i="7" s="1"/>
  <c r="G33" i="7"/>
  <c r="H33" i="7" s="1"/>
  <c r="G32" i="7"/>
  <c r="H32" i="7" s="1"/>
  <c r="G29" i="7"/>
  <c r="H29" i="7" s="1"/>
  <c r="G24" i="7"/>
  <c r="H24" i="7" s="1"/>
  <c r="G21" i="7"/>
  <c r="H21" i="7" s="1"/>
  <c r="G20" i="7"/>
  <c r="H20" i="7" s="1"/>
  <c r="G15" i="7"/>
  <c r="H15" i="7" s="1"/>
  <c r="G123" i="17"/>
  <c r="H123" i="17" s="1"/>
  <c r="G122" i="17"/>
  <c r="H122" i="17" s="1"/>
  <c r="G120" i="17"/>
  <c r="H120" i="17" s="1"/>
  <c r="G119" i="17"/>
  <c r="H119" i="17" s="1"/>
  <c r="G118" i="17"/>
  <c r="H118" i="17" s="1"/>
  <c r="G117" i="17"/>
  <c r="H117" i="17" s="1"/>
  <c r="G110" i="17"/>
  <c r="H110" i="17" s="1"/>
  <c r="G109" i="17"/>
  <c r="H109" i="17" s="1"/>
  <c r="G108" i="17"/>
  <c r="H108" i="17" s="1"/>
  <c r="G107" i="17"/>
  <c r="H107" i="17" s="1"/>
  <c r="G101" i="17"/>
  <c r="G100" i="17"/>
  <c r="H100" i="17" s="1"/>
  <c r="G98" i="17"/>
  <c r="H98" i="17" s="1"/>
  <c r="G96" i="17"/>
  <c r="H96" i="17" s="1"/>
  <c r="G95" i="17"/>
  <c r="H95" i="17" s="1"/>
  <c r="G88" i="17"/>
  <c r="H88" i="17" s="1"/>
  <c r="G87" i="17"/>
  <c r="H87" i="17" s="1"/>
  <c r="G86" i="17"/>
  <c r="H86" i="17" s="1"/>
  <c r="G85" i="17"/>
  <c r="H85" i="17" s="1"/>
  <c r="G84" i="17"/>
  <c r="H84" i="17" s="1"/>
  <c r="G83" i="17"/>
  <c r="H83" i="17" s="1"/>
  <c r="G71" i="17"/>
  <c r="H71" i="17" s="1"/>
  <c r="G70" i="17"/>
  <c r="H70" i="17" s="1"/>
  <c r="G63" i="17"/>
  <c r="H63" i="17" s="1"/>
  <c r="G62" i="17"/>
  <c r="H62" i="17" s="1"/>
  <c r="G61" i="17"/>
  <c r="H61" i="17" s="1"/>
  <c r="G60" i="17"/>
  <c r="H60" i="17" s="1"/>
  <c r="G59" i="17"/>
  <c r="H59" i="17" s="1"/>
  <c r="G58" i="17"/>
  <c r="H58" i="17" s="1"/>
  <c r="G57" i="17"/>
  <c r="H57" i="17" s="1"/>
  <c r="G50" i="17"/>
  <c r="H50" i="17" s="1"/>
  <c r="G49" i="17"/>
  <c r="H49" i="17" s="1"/>
  <c r="G48" i="17"/>
  <c r="H48" i="17" s="1"/>
  <c r="G47" i="17"/>
  <c r="H47" i="17" s="1"/>
  <c r="G40" i="17"/>
  <c r="H40" i="17" s="1"/>
  <c r="G39" i="17"/>
  <c r="H39" i="17" s="1"/>
  <c r="G38" i="17"/>
  <c r="H38" i="17" s="1"/>
  <c r="G37" i="17"/>
  <c r="H37" i="17" s="1"/>
  <c r="G30" i="17"/>
  <c r="H30" i="17" s="1"/>
  <c r="G29" i="17"/>
  <c r="H29" i="17" s="1"/>
  <c r="G28" i="17"/>
  <c r="H28" i="17" s="1"/>
  <c r="G27" i="17"/>
  <c r="H27" i="17" s="1"/>
  <c r="G18" i="17"/>
  <c r="H18" i="17" s="1"/>
  <c r="G19" i="17"/>
  <c r="H19" i="17" s="1"/>
  <c r="G20" i="17"/>
  <c r="H20" i="17" s="1"/>
  <c r="G17" i="17"/>
  <c r="H17" i="17" s="1"/>
  <c r="G104" i="16"/>
  <c r="H104" i="16" s="1"/>
  <c r="G103" i="16"/>
  <c r="H103" i="16" s="1"/>
  <c r="G102" i="16"/>
  <c r="H102" i="16" s="1"/>
  <c r="G101" i="16"/>
  <c r="H101" i="16" s="1"/>
  <c r="G94" i="16"/>
  <c r="H94" i="16" s="1"/>
  <c r="G92" i="16"/>
  <c r="H92" i="16" s="1"/>
  <c r="G91" i="16"/>
  <c r="H91" i="16" s="1"/>
  <c r="G84" i="16"/>
  <c r="H84" i="16" s="1"/>
  <c r="G82" i="16"/>
  <c r="H82" i="16" s="1"/>
  <c r="G81" i="16"/>
  <c r="H81" i="16" s="1"/>
  <c r="G79" i="16"/>
  <c r="H79" i="16" s="1"/>
  <c r="G78" i="16"/>
  <c r="H78" i="16" s="1"/>
  <c r="G77" i="16"/>
  <c r="H77" i="16" s="1"/>
  <c r="G61" i="16"/>
  <c r="H61" i="16" s="1"/>
  <c r="G60" i="16"/>
  <c r="H60" i="16" s="1"/>
  <c r="G59" i="16"/>
  <c r="H59" i="16" s="1"/>
  <c r="G58" i="16"/>
  <c r="H58" i="16" s="1"/>
  <c r="G51" i="16"/>
  <c r="H51" i="16" s="1"/>
  <c r="G49" i="16"/>
  <c r="H49" i="16" s="1"/>
  <c r="G48" i="16"/>
  <c r="H48" i="16" s="1"/>
  <c r="G47" i="16"/>
  <c r="H47" i="16" s="1"/>
  <c r="G40" i="16"/>
  <c r="H40" i="16" s="1"/>
  <c r="G39" i="16"/>
  <c r="H39" i="16" s="1"/>
  <c r="G38" i="16"/>
  <c r="H38" i="16" s="1"/>
  <c r="G37" i="16"/>
  <c r="H37" i="16" s="1"/>
  <c r="G30" i="16"/>
  <c r="H30" i="16" s="1"/>
  <c r="G29" i="16"/>
  <c r="H29" i="16" s="1"/>
  <c r="G28" i="16"/>
  <c r="H28" i="16" s="1"/>
  <c r="G18" i="16"/>
  <c r="H18" i="16" s="1"/>
  <c r="G19" i="16"/>
  <c r="H19" i="16" s="1"/>
  <c r="G20" i="16"/>
  <c r="H20" i="16" s="1"/>
  <c r="G17" i="16"/>
  <c r="H17" i="16" s="1"/>
  <c r="G48" i="15"/>
  <c r="H48" i="15" s="1"/>
  <c r="G128" i="17"/>
  <c r="H128" i="17" s="1"/>
  <c r="G126" i="17"/>
  <c r="H126" i="17" s="1"/>
  <c r="G125" i="17"/>
  <c r="H125" i="17" s="1"/>
  <c r="G115" i="17"/>
  <c r="H115" i="17" s="1"/>
  <c r="G113" i="17"/>
  <c r="H113" i="17" s="1"/>
  <c r="G112" i="17"/>
  <c r="H112" i="17" s="1"/>
  <c r="G111" i="17"/>
  <c r="H111" i="17" s="1"/>
  <c r="G105" i="17"/>
  <c r="H105" i="17" s="1"/>
  <c r="G103" i="17"/>
  <c r="H103" i="17" s="1"/>
  <c r="G102" i="17"/>
  <c r="H102" i="17" s="1"/>
  <c r="H101" i="17"/>
  <c r="G93" i="17"/>
  <c r="H93" i="17" s="1"/>
  <c r="G91" i="17"/>
  <c r="H91" i="17" s="1"/>
  <c r="G90" i="17"/>
  <c r="H90" i="17" s="1"/>
  <c r="G89" i="17"/>
  <c r="H89" i="17" s="1"/>
  <c r="G78" i="17"/>
  <c r="H78" i="17" s="1"/>
  <c r="G76" i="17"/>
  <c r="H76" i="17" s="1"/>
  <c r="G75" i="17"/>
  <c r="H75" i="17" s="1"/>
  <c r="G68" i="17"/>
  <c r="H68" i="17" s="1"/>
  <c r="G67" i="17"/>
  <c r="H67" i="17" s="1"/>
  <c r="G66" i="17"/>
  <c r="H66" i="17" s="1"/>
  <c r="G64" i="17"/>
  <c r="H64" i="17" s="1"/>
  <c r="G54" i="17"/>
  <c r="H54" i="17" s="1"/>
  <c r="G53" i="17"/>
  <c r="H53" i="17" s="1"/>
  <c r="G51" i="17"/>
  <c r="H51" i="17" s="1"/>
  <c r="G44" i="17"/>
  <c r="H44" i="17" s="1"/>
  <c r="G43" i="17"/>
  <c r="H43" i="17" s="1"/>
  <c r="G42" i="17"/>
  <c r="H42" i="17" s="1"/>
  <c r="G41" i="17"/>
  <c r="H41" i="17" s="1"/>
  <c r="G34" i="17"/>
  <c r="H34" i="17" s="1"/>
  <c r="G33" i="17"/>
  <c r="H33" i="17" s="1"/>
  <c r="G31" i="17"/>
  <c r="H31" i="17" s="1"/>
  <c r="G25" i="17"/>
  <c r="H25" i="17" s="1"/>
  <c r="G24" i="17"/>
  <c r="G23" i="17"/>
  <c r="G22" i="17"/>
  <c r="H22" i="17" s="1"/>
  <c r="G21" i="17"/>
  <c r="G109" i="16"/>
  <c r="H109" i="16" s="1"/>
  <c r="G108" i="16"/>
  <c r="H108" i="16" s="1"/>
  <c r="G107" i="16"/>
  <c r="H107" i="16" s="1"/>
  <c r="G106" i="16"/>
  <c r="H106" i="16" s="1"/>
  <c r="G105" i="16"/>
  <c r="H105" i="16" s="1"/>
  <c r="G99" i="16"/>
  <c r="H99" i="16" s="1"/>
  <c r="G98" i="16"/>
  <c r="H98" i="16" s="1"/>
  <c r="G97" i="16"/>
  <c r="H97" i="16" s="1"/>
  <c r="G96" i="16"/>
  <c r="H96" i="16" s="1"/>
  <c r="G95" i="16"/>
  <c r="H95" i="16" s="1"/>
  <c r="G89" i="16"/>
  <c r="H89" i="16" s="1"/>
  <c r="G88" i="16"/>
  <c r="H88" i="16" s="1"/>
  <c r="G87" i="16"/>
  <c r="H87" i="16" s="1"/>
  <c r="G86" i="16"/>
  <c r="H86" i="16" s="1"/>
  <c r="G85" i="16"/>
  <c r="H85" i="16" s="1"/>
  <c r="G66" i="16"/>
  <c r="H66" i="16" s="1"/>
  <c r="G65" i="16"/>
  <c r="H65" i="16" s="1"/>
  <c r="G64" i="16"/>
  <c r="H64" i="16" s="1"/>
  <c r="G63" i="16"/>
  <c r="H63" i="16" s="1"/>
  <c r="G62" i="16"/>
  <c r="H62" i="16" s="1"/>
  <c r="G56" i="16"/>
  <c r="H56" i="16" s="1"/>
  <c r="G55" i="16"/>
  <c r="H55" i="16" s="1"/>
  <c r="G54" i="16"/>
  <c r="H54" i="16" s="1"/>
  <c r="G53" i="16"/>
  <c r="H53" i="16" s="1"/>
  <c r="G52" i="16"/>
  <c r="H52" i="16" s="1"/>
  <c r="G45" i="16"/>
  <c r="H45" i="16" s="1"/>
  <c r="G44" i="16"/>
  <c r="H44" i="16" s="1"/>
  <c r="G43" i="16"/>
  <c r="H43" i="16" s="1"/>
  <c r="G42" i="16"/>
  <c r="H42" i="16" s="1"/>
  <c r="G41" i="16"/>
  <c r="H41" i="16" s="1"/>
  <c r="G35" i="16"/>
  <c r="H35" i="16" s="1"/>
  <c r="G33" i="16"/>
  <c r="H33" i="16" s="1"/>
  <c r="G32" i="16"/>
  <c r="H32" i="16" s="1"/>
  <c r="G26" i="16"/>
  <c r="G25" i="16"/>
  <c r="G24" i="16"/>
  <c r="G23" i="16"/>
  <c r="G22" i="16"/>
  <c r="G49" i="13"/>
  <c r="H49" i="13" s="1"/>
  <c r="C49" i="13"/>
  <c r="B49" i="13"/>
  <c r="G58" i="15"/>
  <c r="H58" i="15" s="1"/>
  <c r="G35" i="17" l="1"/>
  <c r="H35" i="17" s="1"/>
  <c r="G45" i="17"/>
  <c r="H45" i="17" s="1"/>
  <c r="G55" i="17"/>
  <c r="H55" i="17" s="1"/>
  <c r="G65" i="17"/>
  <c r="H65" i="17" s="1"/>
  <c r="G77" i="17"/>
  <c r="H77" i="17" s="1"/>
  <c r="G124" i="17"/>
  <c r="H124" i="17" s="1"/>
  <c r="H24" i="17"/>
  <c r="H21" i="17"/>
  <c r="G32" i="17"/>
  <c r="H32" i="17" s="1"/>
  <c r="G52" i="17"/>
  <c r="H52" i="17" s="1"/>
  <c r="G74" i="17"/>
  <c r="H74" i="17" s="1"/>
  <c r="G92" i="17"/>
  <c r="H92" i="17" s="1"/>
  <c r="G104" i="17"/>
  <c r="H104" i="17" s="1"/>
  <c r="G114" i="17"/>
  <c r="H114" i="17" s="1"/>
  <c r="H23" i="17"/>
  <c r="G127" i="17"/>
  <c r="H127" i="17" s="1"/>
  <c r="H24" i="16"/>
  <c r="H26" i="16"/>
  <c r="H23" i="16"/>
  <c r="G34" i="16"/>
  <c r="H34" i="16" s="1"/>
  <c r="H25" i="16"/>
  <c r="H22" i="16"/>
  <c r="G31" i="16"/>
  <c r="H31" i="16" s="1"/>
  <c r="C48" i="13" l="1"/>
  <c r="B48" i="13"/>
  <c r="C38" i="13"/>
  <c r="B38" i="13"/>
  <c r="C37" i="13"/>
  <c r="B37" i="13"/>
  <c r="G37" i="13"/>
  <c r="H37" i="13" s="1"/>
  <c r="B33" i="13"/>
  <c r="C33" i="13"/>
  <c r="C34" i="13"/>
  <c r="B34" i="13"/>
  <c r="G33" i="13"/>
  <c r="H33" i="13" s="1"/>
  <c r="B24" i="13"/>
  <c r="B39" i="11"/>
  <c r="G94" i="15"/>
  <c r="H94" i="15" s="1"/>
  <c r="G93" i="15"/>
  <c r="H93" i="15" s="1"/>
  <c r="G92" i="15"/>
  <c r="H92" i="15" s="1"/>
  <c r="G91" i="15"/>
  <c r="H91" i="15" s="1"/>
  <c r="G90" i="15"/>
  <c r="H90" i="15" s="1"/>
  <c r="G89" i="15"/>
  <c r="H89" i="15" s="1"/>
  <c r="G88" i="15"/>
  <c r="H88" i="15" s="1"/>
  <c r="G87" i="15"/>
  <c r="H87" i="15" s="1"/>
  <c r="G85" i="15"/>
  <c r="H85" i="15" s="1"/>
  <c r="G84" i="15"/>
  <c r="H84" i="15" s="1"/>
  <c r="G83" i="15"/>
  <c r="H83" i="15" s="1"/>
  <c r="G82" i="15"/>
  <c r="H82" i="15" s="1"/>
  <c r="G81" i="15"/>
  <c r="H81" i="15" s="1"/>
  <c r="G77" i="15"/>
  <c r="H77" i="15" s="1"/>
  <c r="G76" i="15"/>
  <c r="H76" i="15" s="1"/>
  <c r="G63" i="15"/>
  <c r="H63" i="15" s="1"/>
  <c r="G62" i="15"/>
  <c r="H62" i="15" s="1"/>
  <c r="G61" i="15"/>
  <c r="H61" i="15" s="1"/>
  <c r="G60" i="15"/>
  <c r="H60" i="15" s="1"/>
  <c r="G59" i="15"/>
  <c r="H59" i="15" s="1"/>
  <c r="G57" i="15"/>
  <c r="H57" i="15" s="1"/>
  <c r="G55" i="15"/>
  <c r="H55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7" i="15"/>
  <c r="H47" i="15" s="1"/>
  <c r="G46" i="15"/>
  <c r="H46" i="15" s="1"/>
  <c r="G44" i="15"/>
  <c r="H44" i="15" s="1"/>
  <c r="G43" i="15"/>
  <c r="H43" i="15" s="1"/>
  <c r="G42" i="15"/>
  <c r="H42" i="15" s="1"/>
  <c r="G41" i="15"/>
  <c r="H41" i="15" s="1"/>
  <c r="G40" i="15"/>
  <c r="H40" i="15" s="1"/>
  <c r="G38" i="15"/>
  <c r="H38" i="15" s="1"/>
  <c r="G37" i="15"/>
  <c r="H37" i="15" s="1"/>
  <c r="G36" i="15"/>
  <c r="H36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7" i="15"/>
  <c r="H27" i="15" s="1"/>
  <c r="G19" i="15"/>
  <c r="H19" i="15" s="1"/>
  <c r="G20" i="15"/>
  <c r="H20" i="15" s="1"/>
  <c r="G21" i="15"/>
  <c r="H21" i="15" s="1"/>
  <c r="G22" i="15"/>
  <c r="H22" i="15" s="1"/>
  <c r="G23" i="15"/>
  <c r="H23" i="15" s="1"/>
  <c r="G24" i="15"/>
  <c r="H24" i="15" s="1"/>
  <c r="G25" i="15"/>
  <c r="H25" i="15" s="1"/>
  <c r="G18" i="15"/>
  <c r="H18" i="15" s="1"/>
  <c r="G133" i="17"/>
  <c r="B133" i="17"/>
  <c r="G62" i="13"/>
  <c r="B62" i="13"/>
  <c r="G125" i="16"/>
  <c r="B125" i="16"/>
  <c r="H53" i="12"/>
  <c r="B53" i="12"/>
  <c r="B124" i="15"/>
  <c r="G124" i="15"/>
  <c r="G5" i="7"/>
  <c r="C3" i="7"/>
  <c r="G5" i="13"/>
  <c r="G5" i="17" s="1"/>
  <c r="B6" i="13"/>
  <c r="B7" i="17" s="1"/>
  <c r="B3" i="13"/>
  <c r="B3" i="17" s="1"/>
  <c r="B6" i="12"/>
  <c r="B7" i="16" s="1"/>
  <c r="B3" i="12"/>
  <c r="B3" i="16" s="1"/>
  <c r="G31" i="12"/>
  <c r="C45" i="13"/>
  <c r="B45" i="13"/>
  <c r="C42" i="13"/>
  <c r="B42" i="13"/>
  <c r="C39" i="13"/>
  <c r="B39" i="13"/>
  <c r="C30" i="13"/>
  <c r="B30" i="13"/>
  <c r="C27" i="13"/>
  <c r="B27" i="13"/>
  <c r="C23" i="13"/>
  <c r="B23" i="13"/>
  <c r="C22" i="13"/>
  <c r="B22" i="13"/>
  <c r="C19" i="13"/>
  <c r="B19" i="13"/>
  <c r="C16" i="13"/>
  <c r="B16" i="13"/>
  <c r="C33" i="12"/>
  <c r="B33" i="12"/>
  <c r="C31" i="12"/>
  <c r="B31" i="12"/>
  <c r="C29" i="12"/>
  <c r="B29" i="12"/>
  <c r="C28" i="12"/>
  <c r="B28" i="12"/>
  <c r="C26" i="12"/>
  <c r="B26" i="12"/>
  <c r="C24" i="12"/>
  <c r="B24" i="12"/>
  <c r="C23" i="12"/>
  <c r="B23" i="12"/>
  <c r="C21" i="12"/>
  <c r="B21" i="12"/>
  <c r="C19" i="12"/>
  <c r="B19" i="12"/>
  <c r="C18" i="12"/>
  <c r="B18" i="12"/>
  <c r="C16" i="12"/>
  <c r="B16" i="12"/>
  <c r="C39" i="11"/>
  <c r="C38" i="11"/>
  <c r="B38" i="11"/>
  <c r="C35" i="11"/>
  <c r="B35" i="11"/>
  <c r="C32" i="11"/>
  <c r="B32" i="11"/>
  <c r="C29" i="11"/>
  <c r="B29" i="11"/>
  <c r="C28" i="11"/>
  <c r="B28" i="11"/>
  <c r="C25" i="11"/>
  <c r="B25" i="11"/>
  <c r="C24" i="11"/>
  <c r="B24" i="11"/>
  <c r="C17" i="11"/>
  <c r="B17" i="11"/>
  <c r="C16" i="11"/>
  <c r="B16" i="11"/>
  <c r="B9" i="17"/>
  <c r="F8" i="13"/>
  <c r="F8" i="17" s="1"/>
  <c r="B5" i="17"/>
  <c r="G3" i="13"/>
  <c r="G3" i="17" s="1"/>
  <c r="G24" i="12"/>
  <c r="H24" i="12" s="1"/>
  <c r="G17" i="11"/>
  <c r="H17" i="11" s="1"/>
  <c r="B9" i="16"/>
  <c r="F8" i="12"/>
  <c r="F8" i="16" s="1"/>
  <c r="G5" i="16"/>
  <c r="B5" i="16"/>
  <c r="G3" i="12"/>
  <c r="G3" i="16" s="1"/>
  <c r="F8" i="15"/>
  <c r="G5" i="15"/>
  <c r="G3" i="15"/>
  <c r="B8" i="15"/>
  <c r="B6" i="15"/>
  <c r="B4" i="15"/>
  <c r="B3" i="15"/>
  <c r="G29" i="12"/>
  <c r="H29" i="12" s="1"/>
  <c r="G19" i="12"/>
  <c r="H19" i="12"/>
  <c r="F8" i="7"/>
  <c r="G3" i="7"/>
  <c r="C6" i="7"/>
  <c r="G48" i="13"/>
  <c r="H48" i="13" s="1"/>
  <c r="G39" i="13"/>
  <c r="H39" i="13" s="1"/>
  <c r="G45" i="13"/>
  <c r="H45" i="13" s="1"/>
  <c r="G42" i="13"/>
  <c r="H42" i="13" s="1"/>
  <c r="G22" i="13"/>
  <c r="H22" i="13" s="1"/>
  <c r="G38" i="13"/>
  <c r="H38" i="13" s="1"/>
  <c r="G34" i="13"/>
  <c r="H34" i="13" s="1"/>
  <c r="G30" i="13"/>
  <c r="H30" i="13" s="1"/>
  <c r="G27" i="13"/>
  <c r="H27" i="13" s="1"/>
  <c r="G23" i="13"/>
  <c r="H23" i="13" s="1"/>
  <c r="G19" i="13"/>
  <c r="H19" i="13" s="1"/>
  <c r="G16" i="13"/>
  <c r="H16" i="13" s="1"/>
  <c r="G28" i="11"/>
  <c r="H28" i="11" s="1"/>
  <c r="G25" i="11"/>
  <c r="H25" i="11" s="1"/>
  <c r="G33" i="12"/>
  <c r="H33" i="12"/>
  <c r="H31" i="12"/>
  <c r="G28" i="12"/>
  <c r="H28" i="12" s="1"/>
  <c r="G26" i="12"/>
  <c r="H26" i="12" s="1"/>
  <c r="G23" i="12"/>
  <c r="H23" i="12"/>
  <c r="G21" i="12"/>
  <c r="H21" i="12"/>
  <c r="G18" i="12"/>
  <c r="H18" i="12" s="1"/>
  <c r="G16" i="12"/>
  <c r="H16" i="12" s="1"/>
  <c r="G38" i="11"/>
  <c r="H38" i="11" s="1"/>
  <c r="G35" i="11"/>
  <c r="H35" i="11" s="1"/>
  <c r="G32" i="11"/>
  <c r="H32" i="11" s="1"/>
  <c r="G29" i="11"/>
  <c r="H29" i="11" s="1"/>
  <c r="G24" i="11"/>
  <c r="H24" i="11" s="1"/>
  <c r="G20" i="11"/>
  <c r="H20" i="11" s="1"/>
  <c r="G16" i="11"/>
  <c r="H16" i="11" s="1"/>
  <c r="G24" i="13" l="1"/>
  <c r="H24" i="13" s="1"/>
  <c r="C24" i="13"/>
  <c r="G39" i="11"/>
  <c r="H39" i="11" s="1"/>
</calcChain>
</file>

<file path=xl/sharedStrings.xml><?xml version="1.0" encoding="utf-8"?>
<sst xmlns="http://schemas.openxmlformats.org/spreadsheetml/2006/main" count="870" uniqueCount="329">
  <si>
    <t>DATE :</t>
  </si>
  <si>
    <t xml:space="preserve"> </t>
  </si>
  <si>
    <t>CONTRACT # :</t>
  </si>
  <si>
    <t>CONTRACTOR :</t>
  </si>
  <si>
    <t>CONTRACT PERIOD :</t>
  </si>
  <si>
    <t>UNIT COST</t>
  </si>
  <si>
    <t>TOTAL</t>
  </si>
  <si>
    <t>STAGE</t>
  </si>
  <si>
    <t>Initial Trim</t>
  </si>
  <si>
    <t>Backfinish</t>
  </si>
  <si>
    <t>Complete</t>
  </si>
  <si>
    <t>CODE</t>
  </si>
  <si>
    <t>430</t>
  </si>
  <si>
    <t>80 %</t>
  </si>
  <si>
    <t>20 %</t>
  </si>
  <si>
    <t>MODELS</t>
  </si>
  <si>
    <t/>
  </si>
  <si>
    <t>SERVICE :</t>
  </si>
  <si>
    <t xml:space="preserve">  TERMS OF PAYMENT</t>
  </si>
  <si>
    <t>30</t>
  </si>
  <si>
    <t xml:space="preserve">  DAYS</t>
  </si>
  <si>
    <t>A - 14</t>
  </si>
  <si>
    <t>PROJECT :</t>
  </si>
  <si>
    <t>SERIES :</t>
  </si>
  <si>
    <t>Work Schedule # :</t>
  </si>
  <si>
    <r>
      <t>A -    Contract No. , Lot / Unit No. , Model No. , Project Name,</t>
    </r>
    <r>
      <rPr>
        <b/>
        <sz val="10"/>
        <rFont val="Times New Roman"/>
        <family val="1"/>
      </rPr>
      <t xml:space="preserve"> Completion Slip #, P.O.# (if required) Description of work</t>
    </r>
  </si>
  <si>
    <t>B -    Codes for your operations as per Schedule "C"</t>
  </si>
  <si>
    <t>C -    Invoices which have more than one Contract No.  will not be accepted</t>
  </si>
  <si>
    <t xml:space="preserve">D -    A Purchase Order # must be obtained for all work performed which is not included in this contract such </t>
  </si>
  <si>
    <t xml:space="preserve">         as extras, repairs and service. This work must be submitted  on a separate invoice for each Purchase Order #.    </t>
  </si>
  <si>
    <t>E -    All invoices, extras, repairs or other must be accompanied by a completion slip, change order or work order from</t>
  </si>
  <si>
    <t xml:space="preserve">         a Valecraft Superintendent and a Purchase Order if applicable.</t>
  </si>
  <si>
    <t>F -    Code 680 is for Extras</t>
  </si>
  <si>
    <t>G -   Invoices received without ALL proper documentation will be returned.</t>
  </si>
  <si>
    <t>NOTE :   ALL INVOICES MUST INCLUDE THE FOLLOWING ITEMS</t>
  </si>
  <si>
    <t>HST</t>
  </si>
  <si>
    <t>ALL SERIES</t>
  </si>
  <si>
    <t>Item</t>
  </si>
  <si>
    <t>DESCRIPTION</t>
  </si>
  <si>
    <t>Net Cost</t>
  </si>
  <si>
    <t>Customer Extras:</t>
  </si>
  <si>
    <t xml:space="preserve">Hourly Rate </t>
  </si>
  <si>
    <t>Single Door  12" TO 36"</t>
  </si>
  <si>
    <t>Double Door 24" to 72"</t>
  </si>
  <si>
    <t>Single Door 4-1/2" jamb 24" TO 36"</t>
  </si>
  <si>
    <t>Sliding Doors Wood &amp; Frameless Glass &amp; Bi-Fold</t>
  </si>
  <si>
    <t>Dead Locks Handles, Key &amp; Knob</t>
  </si>
  <si>
    <t>Transom Interior wall</t>
  </si>
  <si>
    <t>Trim and Moulding</t>
  </si>
  <si>
    <t xml:space="preserve"> Capping</t>
  </si>
  <si>
    <t>Half Wall Capping</t>
  </si>
  <si>
    <t>Shelving &amp; Rod</t>
  </si>
  <si>
    <t>Attic Access Hatch &amp; Door</t>
  </si>
  <si>
    <t>Civic Address Numbers and Mail Boxes</t>
  </si>
  <si>
    <t>Total Cost</t>
  </si>
  <si>
    <t xml:space="preserve">Powder Room </t>
  </si>
  <si>
    <t xml:space="preserve">Main Bath </t>
  </si>
  <si>
    <t xml:space="preserve">4-pc </t>
  </si>
  <si>
    <t>Extra Towel Bar</t>
  </si>
  <si>
    <t>Columns - MDF Finger Joint</t>
  </si>
  <si>
    <t xml:space="preserve">6" x 6' </t>
  </si>
  <si>
    <t xml:space="preserve">6" x 8' </t>
  </si>
  <si>
    <t>6" x 9'</t>
  </si>
  <si>
    <t>8" x 6'</t>
  </si>
  <si>
    <t>8" x 8'</t>
  </si>
  <si>
    <t>8" x 9'</t>
  </si>
  <si>
    <t>10" x 6'</t>
  </si>
  <si>
    <t>10" x 8'</t>
  </si>
  <si>
    <t>10" x 9'</t>
  </si>
  <si>
    <t xml:space="preserve">Aspen Series </t>
  </si>
  <si>
    <t>price per door</t>
  </si>
  <si>
    <t xml:space="preserve">Casing </t>
  </si>
  <si>
    <t xml:space="preserve">3/4" x 3 1/2" </t>
  </si>
  <si>
    <t xml:space="preserve">5/8" x 2 3/4" </t>
  </si>
  <si>
    <t>Crown</t>
  </si>
  <si>
    <t xml:space="preserve">5/8" x 4 1/4" </t>
  </si>
  <si>
    <t xml:space="preserve">Chair rail </t>
  </si>
  <si>
    <t>#5689</t>
  </si>
  <si>
    <t>#5744</t>
  </si>
  <si>
    <t xml:space="preserve">1 3/4" x 5/8" </t>
  </si>
  <si>
    <t xml:space="preserve">1" x 3 3/16" </t>
  </si>
  <si>
    <t>#653</t>
  </si>
  <si>
    <t xml:space="preserve">1 1/8" x 1 11/16" </t>
  </si>
  <si>
    <t>Baseboard</t>
  </si>
  <si>
    <t xml:space="preserve">5/8" x 5 9/16" </t>
  </si>
  <si>
    <t xml:space="preserve">5/8" x 6 1/2" </t>
  </si>
  <si>
    <t xml:space="preserve">5/8" x 5 1/4" </t>
  </si>
  <si>
    <t xml:space="preserve">Arch Casing </t>
  </si>
  <si>
    <t xml:space="preserve">Arch, Ellipse, Circle or Oval </t>
  </si>
  <si>
    <t>/ft</t>
  </si>
  <si>
    <t>ea</t>
  </si>
  <si>
    <t>c/w Jamb MDF regular 4 1/2x9/16", standard Casing and hardware</t>
  </si>
  <si>
    <t xml:space="preserve">Slider white board 0-47" x 80-1/2" 2 Panels WHITE      </t>
  </si>
  <si>
    <t xml:space="preserve">Slider white board 48"-59" x 80-1/2" 2 Panels WHITE      </t>
  </si>
  <si>
    <t xml:space="preserve">Slider white board 60"-71" x 80-1/2" 2 Panels WHITE      </t>
  </si>
  <si>
    <t xml:space="preserve">Slider white board 72"-83" x 80-1/2" 2 Panels WHITE      </t>
  </si>
  <si>
    <t xml:space="preserve">Slider white board 84"-95" x 80-1/2" 2 Panels WHITE      </t>
  </si>
  <si>
    <t xml:space="preserve">Slider white board 96"-107" x 80-1/2" 3 Panels WHITE      </t>
  </si>
  <si>
    <t xml:space="preserve">Slider white board 108"-119" x 80-1/2" 3 Panels WHITE      </t>
  </si>
  <si>
    <t xml:space="preserve">Slider white board 120"-142" x 80-1/2" 3 Panels WHITE      </t>
  </si>
  <si>
    <t xml:space="preserve">Slider white board 143"+ x 80-1/2" 4 Panels WHITE      </t>
  </si>
  <si>
    <t xml:space="preserve">Mirrored Slider white frame 0-47" x 80-1/2" 2 Panels       </t>
  </si>
  <si>
    <t xml:space="preserve">Mirrored Slider white frame 48"-59" x 80-1/2" 2 Panels WHITE      </t>
  </si>
  <si>
    <t xml:space="preserve">Mirrored Slider white frame 60"-71" x 80-1/2" 2 Panels WHITE      </t>
  </si>
  <si>
    <t xml:space="preserve">Mirrored Slider white frame 72"-83" x 80-1/2" 2 Panels WHITE      </t>
  </si>
  <si>
    <t xml:space="preserve">Mirrored Slider white frame 84"-95" x 80-1/2" 2 Panels WHITE      </t>
  </si>
  <si>
    <t xml:space="preserve">Mirrored Slider white frame 96"-120" x 80-1/2" 3 Panels WHITE      </t>
  </si>
  <si>
    <t xml:space="preserve">Door Transom 3' </t>
  </si>
  <si>
    <t xml:space="preserve">Door Transom 5' </t>
  </si>
  <si>
    <t xml:space="preserve">with jamb and casing 0-72" 2 Panels </t>
  </si>
  <si>
    <t xml:space="preserve">Shoemould pine </t>
  </si>
  <si>
    <t>/room</t>
  </si>
  <si>
    <t xml:space="preserve">White shelving incl. Closed rod under 5'-0" </t>
  </si>
  <si>
    <t xml:space="preserve">Rod only </t>
  </si>
  <si>
    <t xml:space="preserve">White shelving  1" x 3-5/8" x 16" over 5'-0" long </t>
  </si>
  <si>
    <t xml:space="preserve">White shelving  1" x 3-5/8" x 16" under 5'-0" long </t>
  </si>
  <si>
    <t xml:space="preserve">Black Civic Address </t>
  </si>
  <si>
    <t xml:space="preserve">Black Civic Address &amp; Black Mailbox Bristol </t>
  </si>
  <si>
    <t xml:space="preserve">FRENCH DOORS </t>
  </si>
  <si>
    <t xml:space="preserve">Paint grade </t>
  </si>
  <si>
    <t xml:space="preserve">Oak </t>
  </si>
  <si>
    <t xml:space="preserve">Birch </t>
  </si>
  <si>
    <t xml:space="preserve">Brass of silver mullions, 22" - 26" doors </t>
  </si>
  <si>
    <t xml:space="preserve">Brass of silver mullions, 28" - 30" doors </t>
  </si>
  <si>
    <t xml:space="preserve">note: metal mullions only available on Colonial (Bostonian) (Bostonian) doors </t>
  </si>
  <si>
    <t xml:space="preserve">Mirrored Slider Frameless 60" x 80-1/2" 2 Panels </t>
  </si>
  <si>
    <t xml:space="preserve">Mirrored Slider frameless 60"-71" x96" 2 Panels   </t>
  </si>
  <si>
    <t xml:space="preserve">Mirrored Slider frameless 72"-83" x 80-1/2" 2 Panels    </t>
  </si>
  <si>
    <t xml:space="preserve">Mirrored Slider frameless 72"-83" x96" 2 Panels    </t>
  </si>
  <si>
    <t>Upgrade White board Sliders to Wood (slab) Sliding door to match doorstyle with pull hardware &amp; HD track</t>
  </si>
  <si>
    <t>Attic Trap &amp; Styrofoam 24" x 30" R50</t>
  </si>
  <si>
    <t xml:space="preserve">Chair rail (Window Stool) </t>
  </si>
  <si>
    <t>Sliding Slab Doors - Bostonian (Colonial), Camden (Classic) &amp; Avalon (Clermont)</t>
  </si>
  <si>
    <t xml:space="preserve">Single Lite Frosted Glass Painted white </t>
  </si>
  <si>
    <t xml:space="preserve">Contractor Initials: </t>
  </si>
  <si>
    <t xml:space="preserve">Special Glass (see glass colour samples for availabilitly) </t>
  </si>
  <si>
    <t>Toluca Series</t>
  </si>
  <si>
    <t>Bathroom Accessories</t>
  </si>
  <si>
    <t xml:space="preserve">Infinity Collection (Standard) </t>
  </si>
  <si>
    <t xml:space="preserve">Upgrade towel ring to towel bar </t>
  </si>
  <si>
    <t>Upgrade towel ring to towel bar</t>
  </si>
  <si>
    <t xml:space="preserve">Clear glass, wood mullions, 3, 4 or 5 lite, Shaker, 22", 24" or 26"   </t>
  </si>
  <si>
    <t xml:space="preserve">MDF Shelf Support 1" x 3" </t>
  </si>
  <si>
    <t>Closet Support</t>
  </si>
  <si>
    <t>Closet Organizer</t>
  </si>
  <si>
    <t xml:space="preserve">Upgrade Standard doors to: </t>
  </si>
  <si>
    <t>Upgrade standard door Height to 96"</t>
  </si>
  <si>
    <t>120 MID</t>
  </si>
  <si>
    <t>120 END</t>
  </si>
  <si>
    <t>130 MID</t>
  </si>
  <si>
    <t>130 END</t>
  </si>
  <si>
    <t>160-2 MID</t>
  </si>
  <si>
    <t>800 SERIES</t>
  </si>
  <si>
    <t>100 SERIES</t>
  </si>
  <si>
    <t>804 - 3 BED</t>
  </si>
  <si>
    <t>1000 SERIES</t>
  </si>
  <si>
    <t>PO REQUIRED</t>
  </si>
  <si>
    <t>804 - 2 BED</t>
  </si>
  <si>
    <t xml:space="preserve">     Hourly Rate for repairs and authorized service outside of contractual obligations is: </t>
  </si>
  <si>
    <t>Cold Storage Door Solid</t>
  </si>
  <si>
    <t>Door Closer</t>
  </si>
  <si>
    <t>Peep Hole</t>
  </si>
  <si>
    <t>Cold Storage Doors</t>
  </si>
  <si>
    <t>Add ons</t>
  </si>
  <si>
    <t>Metal Mullions</t>
  </si>
  <si>
    <t>Double Action Hinges</t>
  </si>
  <si>
    <t>73" - 108" 3 Panels</t>
  </si>
  <si>
    <t>109" - 120" 4 Panels</t>
  </si>
  <si>
    <t xml:space="preserve">Shoemould Oak </t>
  </si>
  <si>
    <t>DECO MOULDING 5/16" X 3/4" FJ # 695-31192</t>
  </si>
  <si>
    <t>DECO MOULDING 9/16" X 1 1/8" FJ  # 00696-31192C</t>
  </si>
  <si>
    <t>MDF Cap 1" x 6"</t>
  </si>
  <si>
    <t>MDF Cap 1" x 8"</t>
  </si>
  <si>
    <t>Oak Cap 1" x 6"</t>
  </si>
  <si>
    <t>Oak Cap 1" x  8"</t>
  </si>
  <si>
    <t>Birch or Maple Cap 1" x 6"</t>
  </si>
  <si>
    <t>Prices per door</t>
  </si>
  <si>
    <t xml:space="preserve">Craftsman III (Smooth 3 panel) </t>
  </si>
  <si>
    <t>Stain - Solid Door, jamb &amp; Casing</t>
  </si>
  <si>
    <t xml:space="preserve">Stain - Glass Door, jamb, casing </t>
  </si>
  <si>
    <t xml:space="preserve">Stain - Glass Door only  </t>
  </si>
  <si>
    <t xml:space="preserve">No lite </t>
  </si>
  <si>
    <t xml:space="preserve">Single Lite (1000) </t>
  </si>
  <si>
    <t>Full price to add door</t>
  </si>
  <si>
    <t>Interior Knobs - in Satin Chrome, Satin Nickel, Iron Black or Venetian Bronze</t>
  </si>
  <si>
    <t xml:space="preserve">Laurel Series - Satin Chrome </t>
  </si>
  <si>
    <t>Laurel Series - Other colours</t>
  </si>
  <si>
    <t>Levers - in Satin Chrome, Satin Nickel or Venetian Bronze</t>
  </si>
  <si>
    <t xml:space="preserve">Hawthorne </t>
  </si>
  <si>
    <t xml:space="preserve">Tavaris </t>
  </si>
  <si>
    <t>Exterior Gripsets - in Satin Chrome, Satin Nickel or Venetian Bronze</t>
  </si>
  <si>
    <t>Fireplace Mantles</t>
  </si>
  <si>
    <t>Pine or MDF</t>
  </si>
  <si>
    <t>Oak</t>
  </si>
  <si>
    <t>Birch</t>
  </si>
  <si>
    <t>Metro (Modern 3-sided)</t>
  </si>
  <si>
    <t>Décor (Transitional 3-sided)</t>
  </si>
  <si>
    <t>Plain Round, Square or Tapered</t>
  </si>
  <si>
    <t>Fluted Round or Square</t>
  </si>
  <si>
    <t xml:space="preserve">     CONTRACT # </t>
  </si>
  <si>
    <t xml:space="preserve">  Work Schedule # :</t>
  </si>
  <si>
    <t>** PO REQUIRED **</t>
  </si>
  <si>
    <t>AREA/UPG</t>
  </si>
  <si>
    <t>4pc Ensuite</t>
  </si>
  <si>
    <t xml:space="preserve"> NOTE :   ALL INVOICES MUST INCLUDE THE FOLLOWING ITEMS</t>
  </si>
  <si>
    <t xml:space="preserve">   TERMS OF PAYMENT</t>
  </si>
  <si>
    <t xml:space="preserve">        PROJECT :</t>
  </si>
  <si>
    <t xml:space="preserve">CONTRACT # </t>
  </si>
  <si>
    <t xml:space="preserve">            SERIES :</t>
  </si>
  <si>
    <t>4pc Ensuite - Double Sinks</t>
  </si>
  <si>
    <t xml:space="preserve">5 pc Ensuite </t>
  </si>
  <si>
    <t xml:space="preserve">3PC Basement Bathroom </t>
  </si>
  <si>
    <t>Basement Bedroom</t>
  </si>
  <si>
    <t>Traditional Crown in Main Floor Living areas only</t>
  </si>
  <si>
    <t>Transitional Crown in Main Floor Living Areas only</t>
  </si>
  <si>
    <t>Modern Baseboards and Casings throughout</t>
  </si>
  <si>
    <t xml:space="preserve">Modern Crown in Main Floor Living Areas only </t>
  </si>
  <si>
    <t>Transitional Baseboards and Casings throughout</t>
  </si>
  <si>
    <t xml:space="preserve">4pc Ensuite w/ Tub &amp; Shower </t>
  </si>
  <si>
    <t>4pc Ensuite w/ 2 Sinks</t>
  </si>
  <si>
    <t xml:space="preserve">Recreation Room </t>
  </si>
  <si>
    <t>Transitional Baseboards and Casings throughout standard areas</t>
  </si>
  <si>
    <t>Modern Baseboards and Casings throughout standard areas</t>
  </si>
  <si>
    <t>105 END 3 BED</t>
  </si>
  <si>
    <t>105 END 2 BED</t>
  </si>
  <si>
    <t>4PC Ensuite</t>
  </si>
  <si>
    <t>5PC Ensuite</t>
  </si>
  <si>
    <t>810 - 3 BED</t>
  </si>
  <si>
    <t>810 - 4 BED</t>
  </si>
  <si>
    <t>1016 A w/ Loft 3 BED</t>
  </si>
  <si>
    <t>1016 A w/ Loft 4 BED</t>
  </si>
  <si>
    <t xml:space="preserve">170 END 3 BED </t>
  </si>
  <si>
    <t xml:space="preserve">170 END 4 BED </t>
  </si>
  <si>
    <t>Sunroom</t>
  </si>
  <si>
    <t xml:space="preserve">Bedroom #3 (Closet) </t>
  </si>
  <si>
    <t>4pc Main Bathroom - Double Sinks</t>
  </si>
  <si>
    <t>1035 A Corner</t>
  </si>
  <si>
    <t>Ground Floor Office/2nd Floor Laundry</t>
  </si>
  <si>
    <t xml:space="preserve">5 pc Ensuite Elevation A </t>
  </si>
  <si>
    <t>5 pc Ensuite Elevation B &amp; C</t>
  </si>
  <si>
    <t>Jack &amp; Jill Bathroom</t>
  </si>
  <si>
    <t>Vedani Series</t>
  </si>
  <si>
    <t>Halifax Series</t>
  </si>
  <si>
    <t>140 MID/END</t>
  </si>
  <si>
    <t xml:space="preserve">Delete Entry Bench </t>
  </si>
  <si>
    <t>5 pc Ensuite - Tub &amp; Shower</t>
  </si>
  <si>
    <r>
      <t>PH door HC 1-3/8" Colonial (Bostonian) (Bostonian), Camden Textured,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Avalon Textured, Continental Smooth</t>
    </r>
  </si>
  <si>
    <t xml:space="preserve"> Colonist Textured (6 panel square top)</t>
  </si>
  <si>
    <t xml:space="preserve">Camden Smooth (2 Panel Arch Top) </t>
  </si>
  <si>
    <t xml:space="preserve">Rockport Smooth(5 panel) </t>
  </si>
  <si>
    <t xml:space="preserve">Conmore Smooth doors 5 Panel, per door </t>
  </si>
  <si>
    <t xml:space="preserve">Madison Smooth (1 square panel) </t>
  </si>
  <si>
    <t>Exterior Gripsets - in Satin Chrome, Satin Nickel, Iron Black or Venetian Bronze</t>
  </si>
  <si>
    <t>Exterior Gripsets - in Satin Nickel, Iron Black or Venetian Bronze</t>
  </si>
  <si>
    <t xml:space="preserve">Ashfield </t>
  </si>
  <si>
    <t>Levers - in Satin Chrome, Satin Nickel, Venetian Bronze, or Iron Black</t>
  </si>
  <si>
    <t xml:space="preserve">Extended Window </t>
  </si>
  <si>
    <t xml:space="preserve">Added Window </t>
  </si>
  <si>
    <t>Delete Standard Fixtures Throughout</t>
  </si>
  <si>
    <t xml:space="preserve">Soho Collection - Satin Nickel, Chrome &amp; Satin Nickel - Upgrade from Infinity Collection </t>
  </si>
  <si>
    <t>Bentley Collection - Brushed Nickel &amp; Chrome- Upgrade from Infinity Collection</t>
  </si>
  <si>
    <t xml:space="preserve">White shelving incl. Closed rod over 5'-0" </t>
  </si>
  <si>
    <t xml:space="preserve">/room </t>
  </si>
  <si>
    <t xml:space="preserve">Optional Kitchen #2 (credit corner pantry) </t>
  </si>
  <si>
    <t xml:space="preserve">Optional Kitchen #1 &amp; 2 (Credit Corner Pantry) </t>
  </si>
  <si>
    <t xml:space="preserve">Optional Kitchen #1, 2 &amp; 3 (Credit Corner Pantry) </t>
  </si>
  <si>
    <t>ALL PRICING IS IN FULL SO UPGRADES WOULD BE DIFFERENCES</t>
  </si>
  <si>
    <t>CREDITS FOR STANDARDS</t>
  </si>
  <si>
    <t>MDF</t>
  </si>
  <si>
    <t xml:space="preserve">Modern Type 1 (Beam Mantle) </t>
  </si>
  <si>
    <t>Price includes the upgrade of the passage or privacy hardware. Hinges to be matching colours. Price per door over contract</t>
  </si>
  <si>
    <t>Colonial (Bostonian) Doors &amp; French Doors</t>
  </si>
  <si>
    <t>PH S/C 1-3/8" SAFE &amp; SOUND Colonial (Bostonian), Camden Textured, Avalon Textured, Continental Smooth</t>
  </si>
  <si>
    <t>PLACE ST THOMAS</t>
  </si>
  <si>
    <t xml:space="preserve">Basement Bedroom </t>
  </si>
  <si>
    <t>1030 A</t>
  </si>
  <si>
    <t>1030 B</t>
  </si>
  <si>
    <t>1035 - A</t>
  </si>
  <si>
    <t>1035 - B</t>
  </si>
  <si>
    <t>1086 - A</t>
  </si>
  <si>
    <t xml:space="preserve">Open Stair to Basement </t>
  </si>
  <si>
    <t xml:space="preserve">Open Curved Stair to Basement </t>
  </si>
  <si>
    <t>Walk-in closets larger than 100 square feet will be considered an additional room</t>
  </si>
  <si>
    <t xml:space="preserve">#1113-9 Modern  </t>
  </si>
  <si>
    <t xml:space="preserve">#7705 Standard </t>
  </si>
  <si>
    <t>#954 Transitional</t>
  </si>
  <si>
    <t>#5180 Traditional &amp; Trasitional</t>
  </si>
  <si>
    <t>#2192A-9 Modern</t>
  </si>
  <si>
    <t>#5955 Transitional</t>
  </si>
  <si>
    <t>#5706A Standard</t>
  </si>
  <si>
    <t>#239-9 Modern</t>
  </si>
  <si>
    <t xml:space="preserve">Monroe Smooth (2 panel Square Top) </t>
  </si>
  <si>
    <t xml:space="preserve">Valecraft Homes (2019)  Initials: </t>
  </si>
  <si>
    <t>826 - 3 BED</t>
  </si>
  <si>
    <t>826 - 4 BED</t>
  </si>
  <si>
    <t xml:space="preserve">Optional Kitchen #2 (Credit Corner Pantry) </t>
  </si>
  <si>
    <t xml:space="preserve">Optional Kitchen #2 (Add Corner Pantry) </t>
  </si>
  <si>
    <t xml:space="preserve">Optional Kitchen #1 (credit corner pantry) </t>
  </si>
  <si>
    <t xml:space="preserve">Optional Kitchen #3 (Credit Corner Pantry) </t>
  </si>
  <si>
    <t xml:space="preserve">Optional Kitchen #2 &amp; 3 (Credit Corner Pantry) </t>
  </si>
  <si>
    <t xml:space="preserve">Optional Kitchen #1 (Credit Std Pantry) </t>
  </si>
  <si>
    <t>Cold Storage Door Hardware</t>
  </si>
  <si>
    <t xml:space="preserve">Clear glass, wood mullions, 5 or 10 lite, Traditional door, 22", 24" or 26"   </t>
  </si>
  <si>
    <t xml:space="preserve">Clear glass, wood mullions, 5 or 10 lite, Traditional, 28", 30" or 32" </t>
  </si>
  <si>
    <t>Clear glass, wood mullions, 3, 4, or 5 lite, Shaker, 28", 30" or 32"</t>
  </si>
  <si>
    <t>BID TEMPLATE</t>
  </si>
  <si>
    <t>XXX - 066, 067, XXX</t>
  </si>
  <si>
    <t>April 1, 2022 to March 31, 2023</t>
  </si>
  <si>
    <t>includes bench</t>
  </si>
  <si>
    <t>$ / hour</t>
  </si>
  <si>
    <t>1010 - A &amp; B</t>
  </si>
  <si>
    <t>1015 - A &amp; B</t>
  </si>
  <si>
    <t>1016 - A &amp; B</t>
  </si>
  <si>
    <t>1020 - A &amp; B</t>
  </si>
  <si>
    <t>1026 - A &amp; B</t>
  </si>
  <si>
    <t>1046 - A &amp; B</t>
  </si>
  <si>
    <t>1050 - A &amp; B</t>
  </si>
  <si>
    <t>1086 - B</t>
  </si>
  <si>
    <t xml:space="preserve">W/O Difference </t>
  </si>
  <si>
    <t xml:space="preserve">W/O </t>
  </si>
  <si>
    <t>110 MID</t>
  </si>
  <si>
    <t>110 END</t>
  </si>
  <si>
    <t>5pc Ensuite</t>
  </si>
  <si>
    <t xml:space="preserve">Open Staircase to basement with landing </t>
  </si>
  <si>
    <t xml:space="preserve">Birkdale </t>
  </si>
  <si>
    <t xml:space="preserve">Mirrored Slider frameless 0-47" x 80-1/2" 2 Panels       </t>
  </si>
  <si>
    <t xml:space="preserve">Mirrored Slider frameless 0-47" x 96" 2 Panels       </t>
  </si>
  <si>
    <t xml:space="preserve">Mirrored Slider frameless 48"-59" x 80-1/2" 2 Panels      </t>
  </si>
  <si>
    <t xml:space="preserve">Mirrored Slider frameless 48"-59" x 96" 2 Panels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</si>
</sst>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_)"/>
    <numFmt numFmtId="167" formatCode="0_)"/>
    <numFmt numFmtId="168" formatCode="&quot;$&quot;#,##0.00"/>
    <numFmt numFmtId="171" formatCode="[$-409]mmmm\ d\,\ yyyy;@"/>
  </numFmts>
  <fonts count="59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P-CHNCRY"/>
    </font>
    <font>
      <b/>
      <sz val="10"/>
      <name val="P-CHNCRY"/>
    </font>
    <font>
      <sz val="10"/>
      <name val="Times New Roman"/>
      <family val="1"/>
    </font>
    <font>
      <b/>
      <i/>
      <sz val="10"/>
      <name val="P-AVGARD"/>
    </font>
    <font>
      <b/>
      <sz val="10"/>
      <name val="Times New Roman"/>
      <family val="1"/>
    </font>
    <font>
      <b/>
      <i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Arial"/>
      <family val="2"/>
    </font>
    <font>
      <sz val="11"/>
      <name val="Times New Roman"/>
      <family val="1"/>
    </font>
    <font>
      <b/>
      <sz val="10"/>
      <name val="P-AVGARD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P-AVGARD"/>
    </font>
    <font>
      <b/>
      <sz val="14"/>
      <name val="Times New Roman"/>
      <family val="1"/>
    </font>
    <font>
      <sz val="12"/>
      <name val="Arial"/>
      <family val="2"/>
    </font>
    <font>
      <b/>
      <i/>
      <u val="double"/>
      <sz val="16"/>
      <name val="Arial"/>
      <family val="2"/>
    </font>
    <font>
      <sz val="12"/>
      <name val="P-CHNCRY"/>
    </font>
    <font>
      <u val="double"/>
      <sz val="10"/>
      <name val="Times New Roman"/>
      <family val="1"/>
    </font>
    <font>
      <b/>
      <sz val="12"/>
      <name val="P-CHNCRY"/>
    </font>
    <font>
      <sz val="12"/>
      <name val="Arial"/>
      <family val="2"/>
    </font>
    <font>
      <b/>
      <sz val="14"/>
      <name val="P-CHNCRY"/>
    </font>
    <font>
      <sz val="14"/>
      <name val="P-CHNCRY"/>
    </font>
    <font>
      <sz val="14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1"/>
      <name val="Arial"/>
      <family val="2"/>
    </font>
    <font>
      <b/>
      <sz val="10"/>
      <name val="Calibri"/>
      <family val="2"/>
    </font>
    <font>
      <sz val="9"/>
      <name val="P-CHNCRY"/>
    </font>
    <font>
      <b/>
      <sz val="11"/>
      <name val="P-CHNCRY"/>
    </font>
    <font>
      <b/>
      <i/>
      <sz val="12"/>
      <name val="P-CHNCRY"/>
    </font>
    <font>
      <i/>
      <sz val="10"/>
      <name val="P-AVGARD"/>
    </font>
    <font>
      <b/>
      <sz val="12"/>
      <name val="P-AVGARD"/>
    </font>
    <font>
      <b/>
      <i/>
      <sz val="9"/>
      <name val="Times New Roman"/>
      <family val="1"/>
    </font>
    <font>
      <b/>
      <u val="double"/>
      <sz val="14"/>
      <name val="Arial"/>
      <family val="2"/>
    </font>
    <font>
      <b/>
      <i/>
      <sz val="12"/>
      <name val="Arial"/>
      <family val="2"/>
    </font>
    <font>
      <b/>
      <strike/>
      <sz val="11"/>
      <name val="Arial"/>
      <family val="2"/>
    </font>
    <font>
      <strike/>
      <sz val="12"/>
      <color rgb="FFFF0000"/>
      <name val="Arial"/>
      <family val="2"/>
    </font>
    <font>
      <i/>
      <sz val="8"/>
      <name val="P-AVGARD"/>
    </font>
    <font>
      <sz val="12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lightGray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156">
    <border>
      <left/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8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64"/>
      </right>
      <top style="double">
        <color indexed="8"/>
      </top>
      <bottom/>
      <diagonal/>
    </border>
    <border>
      <left style="medium">
        <color indexed="64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/>
      <bottom style="thin">
        <color indexed="8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2">
    <xf numFmtId="165" fontId="0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165" fontId="22" fillId="0" borderId="0"/>
    <xf numFmtId="165" fontId="22" fillId="0" borderId="0"/>
    <xf numFmtId="44" fontId="2" fillId="0" borderId="0" applyFont="0" applyFill="0" applyBorder="0" applyAlignment="0" applyProtection="0"/>
    <xf numFmtId="9" fontId="56" fillId="0" borderId="0" applyFont="0" applyFill="0" applyBorder="0" applyAlignment="0" applyProtection="0"/>
  </cellStyleXfs>
  <cellXfs count="681">
    <xf numFmtId="165" fontId="0" fillId="0" borderId="0" xfId="0"/>
    <xf numFmtId="165" fontId="5" fillId="0" borderId="2" xfId="0" applyNumberFormat="1" applyFont="1" applyBorder="1" applyProtection="1"/>
    <xf numFmtId="165" fontId="5" fillId="0" borderId="3" xfId="0" applyNumberFormat="1" applyFont="1" applyBorder="1" applyProtection="1"/>
    <xf numFmtId="165" fontId="5" fillId="0" borderId="0" xfId="0" applyFont="1" applyBorder="1"/>
    <xf numFmtId="165" fontId="5" fillId="0" borderId="5" xfId="0" applyNumberFormat="1" applyFont="1" applyBorder="1" applyProtection="1"/>
    <xf numFmtId="165" fontId="5" fillId="0" borderId="10" xfId="0" applyNumberFormat="1" applyFont="1" applyBorder="1" applyProtection="1"/>
    <xf numFmtId="165" fontId="9" fillId="0" borderId="0" xfId="0" applyFont="1" applyBorder="1" applyProtection="1"/>
    <xf numFmtId="165" fontId="5" fillId="0" borderId="0" xfId="0" applyFont="1" applyBorder="1" applyProtection="1"/>
    <xf numFmtId="165" fontId="10" fillId="0" borderId="0" xfId="0" applyFont="1" applyBorder="1" applyProtection="1"/>
    <xf numFmtId="165" fontId="7" fillId="0" borderId="0" xfId="0" applyFont="1" applyBorder="1" applyProtection="1"/>
    <xf numFmtId="165" fontId="5" fillId="0" borderId="26" xfId="0" applyNumberFormat="1" applyFont="1" applyBorder="1" applyProtection="1"/>
    <xf numFmtId="165" fontId="22" fillId="0" borderId="0" xfId="0" applyFont="1"/>
    <xf numFmtId="165" fontId="5" fillId="0" borderId="29" xfId="0" applyFont="1" applyBorder="1" applyProtection="1"/>
    <xf numFmtId="165" fontId="18" fillId="0" borderId="29" xfId="0" applyFont="1" applyBorder="1" applyProtection="1"/>
    <xf numFmtId="165" fontId="17" fillId="0" borderId="29" xfId="0" applyFont="1" applyBorder="1" applyProtection="1"/>
    <xf numFmtId="165" fontId="5" fillId="0" borderId="38" xfId="0" applyFont="1" applyBorder="1" applyProtection="1"/>
    <xf numFmtId="165" fontId="5" fillId="0" borderId="39" xfId="0" applyNumberFormat="1" applyFont="1" applyBorder="1" applyProtection="1"/>
    <xf numFmtId="165" fontId="5" fillId="0" borderId="40" xfId="0" applyFont="1" applyBorder="1" applyAlignment="1">
      <alignment horizontal="center"/>
    </xf>
    <xf numFmtId="165" fontId="5" fillId="0" borderId="41" xfId="0" applyNumberFormat="1" applyFont="1" applyBorder="1" applyProtection="1"/>
    <xf numFmtId="165" fontId="8" fillId="0" borderId="31" xfId="0" applyFont="1" applyBorder="1"/>
    <xf numFmtId="165" fontId="7" fillId="0" borderId="32" xfId="0" applyFont="1" applyBorder="1"/>
    <xf numFmtId="165" fontId="5" fillId="0" borderId="30" xfId="0" applyFont="1" applyBorder="1"/>
    <xf numFmtId="165" fontId="7" fillId="0" borderId="30" xfId="0" applyFont="1" applyBorder="1"/>
    <xf numFmtId="165" fontId="5" fillId="0" borderId="29" xfId="0" applyFont="1" applyBorder="1"/>
    <xf numFmtId="165" fontId="0" fillId="0" borderId="31" xfId="0" applyBorder="1"/>
    <xf numFmtId="165" fontId="0" fillId="0" borderId="4" xfId="0" applyBorder="1"/>
    <xf numFmtId="165" fontId="11" fillId="0" borderId="4" xfId="0" applyFont="1" applyBorder="1" applyAlignment="1">
      <alignment horizontal="center"/>
    </xf>
    <xf numFmtId="165" fontId="12" fillId="0" borderId="4" xfId="0" applyFont="1" applyBorder="1" applyAlignment="1">
      <alignment horizontal="left"/>
    </xf>
    <xf numFmtId="165" fontId="12" fillId="0" borderId="32" xfId="0" applyFont="1" applyBorder="1"/>
    <xf numFmtId="165" fontId="27" fillId="0" borderId="0" xfId="0" applyFont="1"/>
    <xf numFmtId="165" fontId="30" fillId="0" borderId="0" xfId="0" applyFont="1"/>
    <xf numFmtId="0" fontId="21" fillId="0" borderId="20" xfId="0" applyNumberFormat="1" applyFont="1" applyBorder="1" applyAlignment="1">
      <alignment horizontal="center" vertical="center"/>
    </xf>
    <xf numFmtId="1" fontId="31" fillId="0" borderId="2" xfId="0" applyNumberFormat="1" applyFont="1" applyBorder="1" applyAlignment="1" applyProtection="1">
      <alignment horizontal="center" vertical="center"/>
    </xf>
    <xf numFmtId="1" fontId="31" fillId="0" borderId="10" xfId="0" applyNumberFormat="1" applyFont="1" applyBorder="1" applyAlignment="1" applyProtection="1">
      <alignment horizontal="center" vertical="center"/>
    </xf>
    <xf numFmtId="0" fontId="21" fillId="0" borderId="20" xfId="0" applyNumberFormat="1" applyFont="1" applyBorder="1" applyAlignment="1">
      <alignment vertical="center"/>
    </xf>
    <xf numFmtId="44" fontId="31" fillId="0" borderId="23" xfId="1" applyFont="1" applyBorder="1" applyAlignment="1" applyProtection="1">
      <alignment horizontal="center" vertical="center"/>
    </xf>
    <xf numFmtId="165" fontId="13" fillId="0" borderId="8" xfId="0" applyNumberFormat="1" applyFont="1" applyBorder="1" applyAlignment="1" applyProtection="1">
      <alignment vertical="center"/>
    </xf>
    <xf numFmtId="165" fontId="13" fillId="0" borderId="10" xfId="0" applyNumberFormat="1" applyFont="1" applyBorder="1" applyAlignment="1" applyProtection="1">
      <alignment vertical="center"/>
    </xf>
    <xf numFmtId="165" fontId="13" fillId="0" borderId="20" xfId="0" applyNumberFormat="1" applyFont="1" applyBorder="1" applyAlignment="1" applyProtection="1">
      <alignment vertical="center"/>
    </xf>
    <xf numFmtId="0" fontId="13" fillId="0" borderId="20" xfId="0" applyNumberFormat="1" applyFont="1" applyBorder="1" applyAlignment="1">
      <alignment horizontal="center" vertical="center"/>
    </xf>
    <xf numFmtId="165" fontId="13" fillId="0" borderId="2" xfId="0" applyNumberFormat="1" applyFont="1" applyBorder="1" applyAlignment="1" applyProtection="1">
      <alignment vertical="center"/>
    </xf>
    <xf numFmtId="165" fontId="13" fillId="0" borderId="23" xfId="0" applyNumberFormat="1" applyFont="1" applyBorder="1" applyAlignment="1" applyProtection="1">
      <alignment vertical="center"/>
    </xf>
    <xf numFmtId="0" fontId="16" fillId="0" borderId="20" xfId="0" applyNumberFormat="1" applyFont="1" applyBorder="1" applyAlignment="1">
      <alignment horizontal="center" vertical="center"/>
    </xf>
    <xf numFmtId="165" fontId="13" fillId="0" borderId="25" xfId="0" applyNumberFormat="1" applyFont="1" applyBorder="1" applyAlignment="1" applyProtection="1">
      <alignment vertical="center"/>
    </xf>
    <xf numFmtId="44" fontId="15" fillId="0" borderId="20" xfId="1" applyFont="1" applyBorder="1" applyAlignment="1" applyProtection="1">
      <alignment vertical="center"/>
    </xf>
    <xf numFmtId="165" fontId="13" fillId="0" borderId="37" xfId="0" applyNumberFormat="1" applyFont="1" applyBorder="1" applyAlignment="1" applyProtection="1">
      <alignment vertical="center"/>
    </xf>
    <xf numFmtId="165" fontId="16" fillId="0" borderId="5" xfId="0" applyNumberFormat="1" applyFont="1" applyBorder="1" applyAlignment="1" applyProtection="1">
      <alignment horizontal="left" vertical="center"/>
    </xf>
    <xf numFmtId="165" fontId="5" fillId="0" borderId="10" xfId="0" applyNumberFormat="1" applyFont="1" applyBorder="1" applyAlignment="1" applyProtection="1">
      <alignment vertical="center"/>
    </xf>
    <xf numFmtId="7" fontId="31" fillId="0" borderId="2" xfId="1" applyNumberFormat="1" applyFont="1" applyBorder="1" applyAlignment="1" applyProtection="1">
      <alignment horizontal="right" vertical="center"/>
    </xf>
    <xf numFmtId="44" fontId="31" fillId="0" borderId="10" xfId="1" applyFont="1" applyBorder="1" applyAlignment="1" applyProtection="1">
      <alignment horizontal="center" vertical="center"/>
    </xf>
    <xf numFmtId="165" fontId="24" fillId="0" borderId="29" xfId="0" applyFont="1" applyBorder="1" applyAlignment="1">
      <alignment vertical="center"/>
    </xf>
    <xf numFmtId="165" fontId="28" fillId="0" borderId="7" xfId="0" applyFont="1" applyBorder="1" applyAlignment="1">
      <alignment vertical="center"/>
    </xf>
    <xf numFmtId="165" fontId="24" fillId="0" borderId="7" xfId="0" applyFont="1" applyBorder="1" applyAlignment="1">
      <alignment vertical="center"/>
    </xf>
    <xf numFmtId="165" fontId="24" fillId="0" borderId="0" xfId="0" applyFont="1" applyBorder="1" applyAlignment="1">
      <alignment vertical="center"/>
    </xf>
    <xf numFmtId="17" fontId="24" fillId="0" borderId="0" xfId="0" applyNumberFormat="1" applyFont="1" applyBorder="1" applyAlignment="1">
      <alignment horizontal="right" vertical="center"/>
    </xf>
    <xf numFmtId="165" fontId="29" fillId="0" borderId="0" xfId="0" applyFont="1" applyBorder="1" applyAlignment="1">
      <alignment vertical="center"/>
    </xf>
    <xf numFmtId="165" fontId="27" fillId="0" borderId="0" xfId="0" applyFont="1" applyBorder="1" applyAlignment="1">
      <alignment vertical="center"/>
    </xf>
    <xf numFmtId="165" fontId="26" fillId="0" borderId="7" xfId="0" applyFont="1" applyBorder="1" applyAlignment="1">
      <alignment vertical="center"/>
    </xf>
    <xf numFmtId="165" fontId="26" fillId="0" borderId="7" xfId="0" applyFont="1" applyBorder="1" applyAlignment="1">
      <alignment horizontal="center" vertical="center"/>
    </xf>
    <xf numFmtId="165" fontId="26" fillId="0" borderId="48" xfId="0" applyFont="1" applyBorder="1" applyAlignment="1">
      <alignment vertical="center"/>
    </xf>
    <xf numFmtId="165" fontId="16" fillId="0" borderId="8" xfId="0" applyNumberFormat="1" applyFont="1" applyBorder="1" applyAlignment="1" applyProtection="1">
      <alignment horizontal="left" vertical="center"/>
    </xf>
    <xf numFmtId="165" fontId="0" fillId="0" borderId="29" xfId="0" applyBorder="1" applyAlignment="1">
      <alignment vertical="center"/>
    </xf>
    <xf numFmtId="165" fontId="0" fillId="0" borderId="30" xfId="0" applyBorder="1" applyAlignment="1">
      <alignment vertical="center"/>
    </xf>
    <xf numFmtId="165" fontId="3" fillId="0" borderId="31" xfId="0" applyFont="1" applyBorder="1" applyAlignment="1">
      <alignment vertical="center"/>
    </xf>
    <xf numFmtId="165" fontId="4" fillId="0" borderId="4" xfId="0" applyFont="1" applyBorder="1" applyAlignment="1">
      <alignment vertical="center"/>
    </xf>
    <xf numFmtId="165" fontId="3" fillId="0" borderId="4" xfId="0" applyFont="1" applyBorder="1" applyAlignment="1">
      <alignment vertical="center"/>
    </xf>
    <xf numFmtId="165" fontId="3" fillId="0" borderId="32" xfId="0" applyFont="1" applyBorder="1" applyAlignment="1">
      <alignment vertical="center"/>
    </xf>
    <xf numFmtId="165" fontId="17" fillId="0" borderId="34" xfId="0" applyFont="1" applyBorder="1" applyAlignment="1">
      <alignment horizontal="center" vertical="center"/>
    </xf>
    <xf numFmtId="165" fontId="20" fillId="0" borderId="44" xfId="0" applyFont="1" applyBorder="1" applyAlignment="1">
      <alignment horizontal="center" vertical="center"/>
    </xf>
    <xf numFmtId="165" fontId="20" fillId="0" borderId="45" xfId="0" applyFont="1" applyBorder="1" applyAlignment="1">
      <alignment horizontal="center" vertical="center"/>
    </xf>
    <xf numFmtId="165" fontId="19" fillId="0" borderId="17" xfId="0" applyFont="1" applyBorder="1" applyAlignment="1">
      <alignment horizontal="center" vertical="center"/>
    </xf>
    <xf numFmtId="165" fontId="17" fillId="0" borderId="46" xfId="0" applyFont="1" applyBorder="1" applyAlignment="1">
      <alignment horizontal="center" vertical="center"/>
    </xf>
    <xf numFmtId="165" fontId="17" fillId="0" borderId="17" xfId="0" applyFont="1" applyBorder="1" applyAlignment="1">
      <alignment horizontal="center" vertical="center"/>
    </xf>
    <xf numFmtId="165" fontId="0" fillId="0" borderId="20" xfId="0" applyBorder="1" applyAlignment="1">
      <alignment vertical="center"/>
    </xf>
    <xf numFmtId="165" fontId="14" fillId="0" borderId="19" xfId="0" applyFont="1" applyBorder="1" applyAlignment="1">
      <alignment horizontal="center" vertical="center"/>
    </xf>
    <xf numFmtId="165" fontId="14" fillId="0" borderId="18" xfId="0" applyFont="1" applyBorder="1" applyAlignment="1">
      <alignment horizontal="center" vertical="center"/>
    </xf>
    <xf numFmtId="165" fontId="14" fillId="0" borderId="6" xfId="0" applyFont="1" applyBorder="1" applyAlignment="1">
      <alignment horizontal="center" vertical="center"/>
    </xf>
    <xf numFmtId="165" fontId="14" fillId="0" borderId="12" xfId="0" applyFont="1" applyBorder="1" applyAlignment="1">
      <alignment horizontal="center" vertical="center"/>
    </xf>
    <xf numFmtId="165" fontId="14" fillId="0" borderId="22" xfId="0" applyFont="1" applyBorder="1" applyAlignment="1">
      <alignment horizontal="center" vertical="center"/>
    </xf>
    <xf numFmtId="165" fontId="6" fillId="0" borderId="14" xfId="0" applyFont="1" applyBorder="1" applyAlignment="1">
      <alignment vertical="center"/>
    </xf>
    <xf numFmtId="165" fontId="6" fillId="0" borderId="12" xfId="0" applyFont="1" applyBorder="1" applyAlignment="1">
      <alignment vertical="center"/>
    </xf>
    <xf numFmtId="165" fontId="6" fillId="0" borderId="33" xfId="0" applyFont="1" applyBorder="1" applyAlignment="1">
      <alignment vertical="center"/>
    </xf>
    <xf numFmtId="165" fontId="7" fillId="0" borderId="20" xfId="0" applyFont="1" applyBorder="1" applyAlignment="1">
      <alignment horizontal="center" vertical="center"/>
    </xf>
    <xf numFmtId="165" fontId="14" fillId="0" borderId="7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165" fontId="6" fillId="0" borderId="8" xfId="0" applyFont="1" applyBorder="1" applyAlignment="1">
      <alignment vertical="center"/>
    </xf>
    <xf numFmtId="165" fontId="6" fillId="0" borderId="10" xfId="0" applyFont="1" applyBorder="1" applyAlignment="1">
      <alignment vertical="center"/>
    </xf>
    <xf numFmtId="165" fontId="6" fillId="0" borderId="20" xfId="0" applyFont="1" applyBorder="1" applyAlignment="1">
      <alignment vertical="center"/>
    </xf>
    <xf numFmtId="165" fontId="0" fillId="0" borderId="35" xfId="0" applyBorder="1" applyAlignment="1">
      <alignment horizontal="center" vertical="center"/>
    </xf>
    <xf numFmtId="165" fontId="14" fillId="0" borderId="2" xfId="0" applyFont="1" applyBorder="1" applyAlignment="1">
      <alignment horizontal="center" vertical="center"/>
    </xf>
    <xf numFmtId="6" fontId="14" fillId="0" borderId="10" xfId="0" applyNumberFormat="1" applyFont="1" applyBorder="1" applyAlignment="1">
      <alignment horizontal="center" vertical="center"/>
    </xf>
    <xf numFmtId="9" fontId="14" fillId="0" borderId="23" xfId="0" applyNumberFormat="1" applyFont="1" applyBorder="1" applyAlignment="1">
      <alignment horizontal="center" vertical="center"/>
    </xf>
    <xf numFmtId="165" fontId="8" fillId="2" borderId="36" xfId="0" applyFont="1" applyFill="1" applyBorder="1" applyAlignment="1">
      <alignment horizontal="center" vertical="center"/>
    </xf>
    <xf numFmtId="165" fontId="5" fillId="2" borderId="1" xfId="0" applyFont="1" applyFill="1" applyBorder="1" applyAlignment="1">
      <alignment vertical="center"/>
    </xf>
    <xf numFmtId="165" fontId="5" fillId="2" borderId="13" xfId="0" applyFont="1" applyFill="1" applyBorder="1" applyAlignment="1">
      <alignment horizontal="center" vertical="center"/>
    </xf>
    <xf numFmtId="165" fontId="5" fillId="2" borderId="24" xfId="0" applyFont="1" applyFill="1" applyBorder="1" applyAlignment="1">
      <alignment horizontal="center" vertical="center"/>
    </xf>
    <xf numFmtId="165" fontId="5" fillId="2" borderId="13" xfId="0" applyFont="1" applyFill="1" applyBorder="1" applyAlignment="1">
      <alignment vertical="center"/>
    </xf>
    <xf numFmtId="165" fontId="5" fillId="2" borderId="36" xfId="0" applyFont="1" applyFill="1" applyBorder="1" applyAlignment="1">
      <alignment vertical="center"/>
    </xf>
    <xf numFmtId="165" fontId="17" fillId="0" borderId="20" xfId="0" applyFont="1" applyBorder="1" applyAlignment="1">
      <alignment vertical="center"/>
    </xf>
    <xf numFmtId="1" fontId="5" fillId="0" borderId="2" xfId="0" applyNumberFormat="1" applyFont="1" applyBorder="1" applyAlignment="1" applyProtection="1">
      <alignment horizontal="center" vertical="center"/>
    </xf>
    <xf numFmtId="1" fontId="5" fillId="0" borderId="10" xfId="0" applyNumberFormat="1" applyFont="1" applyBorder="1" applyAlignment="1" applyProtection="1">
      <alignment horizontal="center" vertical="center"/>
    </xf>
    <xf numFmtId="1" fontId="5" fillId="0" borderId="23" xfId="0" applyNumberFormat="1" applyFont="1" applyBorder="1" applyAlignment="1" applyProtection="1">
      <alignment horizontal="center" vertical="center"/>
    </xf>
    <xf numFmtId="165" fontId="5" fillId="0" borderId="20" xfId="0" applyNumberFormat="1" applyFont="1" applyBorder="1" applyAlignment="1" applyProtection="1">
      <alignment vertical="center"/>
    </xf>
    <xf numFmtId="7" fontId="31" fillId="0" borderId="10" xfId="1" applyNumberFormat="1" applyFont="1" applyBorder="1" applyAlignment="1" applyProtection="1">
      <alignment horizontal="right" vertical="center"/>
    </xf>
    <xf numFmtId="7" fontId="31" fillId="0" borderId="20" xfId="1" applyNumberFormat="1" applyFont="1" applyBorder="1" applyAlignment="1" applyProtection="1">
      <alignment horizontal="right" vertical="center"/>
    </xf>
    <xf numFmtId="7" fontId="31" fillId="0" borderId="42" xfId="1" applyNumberFormat="1" applyFont="1" applyBorder="1" applyAlignment="1" applyProtection="1">
      <alignment horizontal="right" vertical="center"/>
    </xf>
    <xf numFmtId="7" fontId="31" fillId="0" borderId="47" xfId="1" applyNumberFormat="1" applyFont="1" applyBorder="1" applyAlignment="1" applyProtection="1">
      <alignment horizontal="right" vertical="center"/>
    </xf>
    <xf numFmtId="165" fontId="31" fillId="0" borderId="43" xfId="0" applyNumberFormat="1" applyFont="1" applyBorder="1" applyAlignment="1" applyProtection="1">
      <alignment vertical="center"/>
    </xf>
    <xf numFmtId="165" fontId="31" fillId="0" borderId="25" xfId="0" applyNumberFormat="1" applyFont="1" applyBorder="1" applyAlignment="1" applyProtection="1">
      <alignment vertical="center"/>
    </xf>
    <xf numFmtId="165" fontId="32" fillId="3" borderId="7" xfId="0" applyFont="1" applyFill="1" applyBorder="1" applyAlignment="1" applyProtection="1">
      <alignment horizontal="left"/>
    </xf>
    <xf numFmtId="165" fontId="32" fillId="3" borderId="7" xfId="0" applyFont="1" applyFill="1" applyBorder="1"/>
    <xf numFmtId="165" fontId="32" fillId="0" borderId="21" xfId="0" applyFont="1" applyBorder="1" applyAlignment="1" applyProtection="1">
      <alignment horizontal="center"/>
    </xf>
    <xf numFmtId="165" fontId="32" fillId="0" borderId="50" xfId="0" applyFont="1" applyBorder="1" applyAlignment="1" applyProtection="1">
      <alignment horizontal="center"/>
    </xf>
    <xf numFmtId="167" fontId="36" fillId="0" borderId="2" xfId="0" applyNumberFormat="1" applyFont="1" applyBorder="1" applyAlignment="1" applyProtection="1">
      <alignment horizontal="center"/>
    </xf>
    <xf numFmtId="44" fontId="36" fillId="0" borderId="51" xfId="0" applyNumberFormat="1" applyFont="1" applyBorder="1" applyAlignment="1" applyProtection="1">
      <alignment horizontal="center"/>
    </xf>
    <xf numFmtId="168" fontId="38" fillId="0" borderId="2" xfId="0" applyNumberFormat="1" applyFont="1" applyBorder="1" applyAlignment="1" applyProtection="1">
      <alignment horizontal="left"/>
    </xf>
    <xf numFmtId="168" fontId="37" fillId="0" borderId="2" xfId="1" applyNumberFormat="1" applyFont="1" applyBorder="1" applyAlignment="1" applyProtection="1">
      <alignment horizontal="right"/>
    </xf>
    <xf numFmtId="168" fontId="37" fillId="0" borderId="2" xfId="0" applyNumberFormat="1" applyFont="1" applyBorder="1" applyAlignment="1" applyProtection="1">
      <alignment horizontal="right"/>
    </xf>
    <xf numFmtId="168" fontId="38" fillId="0" borderId="2" xfId="1" applyNumberFormat="1" applyFont="1" applyBorder="1" applyAlignment="1" applyProtection="1">
      <alignment horizontal="right"/>
    </xf>
    <xf numFmtId="168" fontId="38" fillId="0" borderId="52" xfId="1" applyNumberFormat="1" applyFont="1" applyBorder="1" applyAlignment="1">
      <alignment horizontal="right"/>
    </xf>
    <xf numFmtId="168" fontId="36" fillId="0" borderId="2" xfId="0" applyNumberFormat="1" applyFont="1" applyBorder="1" applyAlignment="1" applyProtection="1">
      <alignment horizontal="right"/>
    </xf>
    <xf numFmtId="168" fontId="38" fillId="0" borderId="55" xfId="1" applyNumberFormat="1" applyFont="1" applyBorder="1" applyAlignment="1">
      <alignment horizontal="right"/>
    </xf>
    <xf numFmtId="168" fontId="37" fillId="0" borderId="52" xfId="1" applyNumberFormat="1" applyFont="1" applyBorder="1" applyAlignment="1">
      <alignment horizontal="right"/>
    </xf>
    <xf numFmtId="9" fontId="36" fillId="0" borderId="2" xfId="0" applyNumberFormat="1" applyFont="1" applyBorder="1" applyAlignment="1" applyProtection="1">
      <alignment horizontal="center"/>
    </xf>
    <xf numFmtId="168" fontId="32" fillId="0" borderId="2" xfId="1" applyNumberFormat="1" applyFont="1" applyBorder="1" applyAlignment="1" applyProtection="1">
      <alignment horizontal="right"/>
    </xf>
    <xf numFmtId="168" fontId="32" fillId="0" borderId="2" xfId="0" applyNumberFormat="1" applyFont="1" applyBorder="1" applyAlignment="1" applyProtection="1">
      <alignment horizontal="right"/>
    </xf>
    <xf numFmtId="168" fontId="32" fillId="0" borderId="52" xfId="1" applyNumberFormat="1" applyFont="1" applyBorder="1" applyAlignment="1">
      <alignment horizontal="right"/>
    </xf>
    <xf numFmtId="168" fontId="33" fillId="0" borderId="2" xfId="0" applyNumberFormat="1" applyFont="1" applyBorder="1" applyAlignment="1" applyProtection="1">
      <alignment horizontal="right"/>
    </xf>
    <xf numFmtId="168" fontId="38" fillId="0" borderId="56" xfId="1" applyNumberFormat="1" applyFont="1" applyBorder="1" applyAlignment="1">
      <alignment horizontal="right"/>
    </xf>
    <xf numFmtId="165" fontId="32" fillId="0" borderId="58" xfId="0" applyFont="1" applyBorder="1" applyAlignment="1" applyProtection="1">
      <alignment horizontal="center"/>
    </xf>
    <xf numFmtId="165" fontId="35" fillId="0" borderId="59" xfId="0" applyFont="1" applyBorder="1" applyAlignment="1">
      <alignment horizontal="center"/>
    </xf>
    <xf numFmtId="168" fontId="36" fillId="0" borderId="0" xfId="0" applyNumberFormat="1" applyFont="1" applyBorder="1" applyAlignment="1" applyProtection="1">
      <alignment horizontal="right" vertical="center"/>
    </xf>
    <xf numFmtId="168" fontId="38" fillId="4" borderId="2" xfId="1" applyNumberFormat="1" applyFont="1" applyFill="1" applyBorder="1" applyAlignment="1" applyProtection="1">
      <alignment horizontal="right"/>
    </xf>
    <xf numFmtId="7" fontId="42" fillId="0" borderId="2" xfId="1" applyNumberFormat="1" applyFont="1" applyBorder="1" applyAlignment="1" applyProtection="1">
      <alignment horizontal="right" vertical="center"/>
    </xf>
    <xf numFmtId="1" fontId="42" fillId="0" borderId="2" xfId="0" applyNumberFormat="1" applyFont="1" applyBorder="1" applyAlignment="1" applyProtection="1">
      <alignment horizontal="center" vertical="center"/>
    </xf>
    <xf numFmtId="168" fontId="32" fillId="0" borderId="0" xfId="1" applyNumberFormat="1" applyFont="1" applyBorder="1" applyAlignment="1">
      <alignment horizontal="right"/>
    </xf>
    <xf numFmtId="168" fontId="38" fillId="0" borderId="0" xfId="1" applyNumberFormat="1" applyFont="1" applyBorder="1" applyAlignment="1">
      <alignment horizontal="right"/>
    </xf>
    <xf numFmtId="168" fontId="2" fillId="0" borderId="2" xfId="0" applyNumberFormat="1" applyFont="1" applyBorder="1" applyAlignment="1" applyProtection="1">
      <alignment horizontal="right"/>
    </xf>
    <xf numFmtId="168" fontId="38" fillId="0" borderId="2" xfId="1" applyNumberFormat="1" applyFont="1" applyFill="1" applyBorder="1" applyAlignment="1" applyProtection="1">
      <alignment horizontal="right"/>
    </xf>
    <xf numFmtId="168" fontId="37" fillId="0" borderId="2" xfId="1" applyNumberFormat="1" applyFont="1" applyFill="1" applyBorder="1" applyAlignment="1" applyProtection="1">
      <alignment horizontal="right"/>
    </xf>
    <xf numFmtId="168" fontId="37" fillId="0" borderId="2" xfId="0" applyNumberFormat="1" applyFont="1" applyFill="1" applyBorder="1" applyAlignment="1" applyProtection="1">
      <alignment horizontal="right"/>
    </xf>
    <xf numFmtId="168" fontId="32" fillId="0" borderId="2" xfId="0" applyNumberFormat="1" applyFont="1" applyFill="1" applyBorder="1" applyAlignment="1" applyProtection="1">
      <alignment horizontal="right"/>
    </xf>
    <xf numFmtId="168" fontId="38" fillId="0" borderId="52" xfId="1" applyNumberFormat="1" applyFont="1" applyFill="1" applyBorder="1" applyAlignment="1">
      <alignment horizontal="right"/>
    </xf>
    <xf numFmtId="168" fontId="32" fillId="0" borderId="52" xfId="1" applyNumberFormat="1" applyFont="1" applyFill="1" applyBorder="1" applyAlignment="1">
      <alignment horizontal="right"/>
    </xf>
    <xf numFmtId="7" fontId="31" fillId="0" borderId="2" xfId="1" applyNumberFormat="1" applyFont="1" applyFill="1" applyBorder="1" applyAlignment="1" applyProtection="1">
      <alignment horizontal="right" vertical="center"/>
    </xf>
    <xf numFmtId="1" fontId="31" fillId="0" borderId="2" xfId="0" applyNumberFormat="1" applyFont="1" applyFill="1" applyBorder="1" applyAlignment="1" applyProtection="1">
      <alignment horizontal="center" vertical="center"/>
    </xf>
    <xf numFmtId="7" fontId="31" fillId="0" borderId="10" xfId="1" applyNumberFormat="1" applyFont="1" applyFill="1" applyBorder="1" applyAlignment="1" applyProtection="1">
      <alignment horizontal="right" vertical="center"/>
    </xf>
    <xf numFmtId="7" fontId="31" fillId="0" borderId="20" xfId="1" applyNumberFormat="1" applyFont="1" applyFill="1" applyBorder="1" applyAlignment="1" applyProtection="1">
      <alignment horizontal="right" vertical="center"/>
    </xf>
    <xf numFmtId="1" fontId="31" fillId="0" borderId="10" xfId="0" applyNumberFormat="1" applyFont="1" applyFill="1" applyBorder="1" applyAlignment="1" applyProtection="1">
      <alignment horizontal="center" vertical="center"/>
    </xf>
    <xf numFmtId="44" fontId="31" fillId="0" borderId="23" xfId="1" applyFont="1" applyFill="1" applyBorder="1" applyAlignment="1" applyProtection="1">
      <alignment horizontal="center" vertical="center"/>
    </xf>
    <xf numFmtId="168" fontId="32" fillId="0" borderId="0" xfId="1" applyNumberFormat="1" applyFont="1" applyBorder="1" applyAlignment="1" applyProtection="1">
      <alignment horizontal="right"/>
    </xf>
    <xf numFmtId="165" fontId="5" fillId="0" borderId="63" xfId="0" applyFont="1" applyBorder="1" applyProtection="1"/>
    <xf numFmtId="165" fontId="5" fillId="0" borderId="62" xfId="0" applyFont="1" applyBorder="1" applyProtection="1"/>
    <xf numFmtId="165" fontId="5" fillId="0" borderId="30" xfId="0" applyFont="1" applyBorder="1" applyProtection="1"/>
    <xf numFmtId="44" fontId="30" fillId="0" borderId="0" xfId="1" applyFont="1"/>
    <xf numFmtId="44" fontId="38" fillId="0" borderId="0" xfId="1" applyFont="1" applyBorder="1" applyAlignment="1" applyProtection="1">
      <alignment horizontal="left"/>
    </xf>
    <xf numFmtId="165" fontId="0" fillId="0" borderId="0" xfId="0" applyFill="1"/>
    <xf numFmtId="165" fontId="5" fillId="0" borderId="0" xfId="0" applyFont="1" applyBorder="1" applyAlignment="1" applyProtection="1">
      <alignment horizontal="left"/>
    </xf>
    <xf numFmtId="165" fontId="0" fillId="0" borderId="0" xfId="0" applyBorder="1" applyAlignment="1">
      <alignment vertical="center"/>
    </xf>
    <xf numFmtId="7" fontId="41" fillId="0" borderId="2" xfId="1" applyNumberFormat="1" applyFont="1" applyBorder="1" applyAlignment="1" applyProtection="1">
      <alignment horizontal="left" vertical="center"/>
    </xf>
    <xf numFmtId="165" fontId="26" fillId="0" borderId="0" xfId="0" applyFont="1" applyBorder="1" applyAlignment="1">
      <alignment vertical="center"/>
    </xf>
    <xf numFmtId="165" fontId="27" fillId="0" borderId="30" xfId="0" applyFont="1" applyBorder="1"/>
    <xf numFmtId="7" fontId="31" fillId="0" borderId="8" xfId="1" applyNumberFormat="1" applyFont="1" applyBorder="1" applyAlignment="1" applyProtection="1">
      <alignment vertical="center"/>
    </xf>
    <xf numFmtId="7" fontId="31" fillId="0" borderId="2" xfId="1" applyNumberFormat="1" applyFont="1" applyBorder="1" applyAlignment="1" applyProtection="1">
      <alignment vertical="center"/>
    </xf>
    <xf numFmtId="7" fontId="31" fillId="0" borderId="23" xfId="1" applyNumberFormat="1" applyFont="1" applyBorder="1" applyAlignment="1" applyProtection="1">
      <alignment vertical="center"/>
    </xf>
    <xf numFmtId="165" fontId="27" fillId="0" borderId="48" xfId="0" applyFont="1" applyBorder="1"/>
    <xf numFmtId="165" fontId="22" fillId="3" borderId="7" xfId="0" applyFont="1" applyFill="1" applyBorder="1" applyAlignment="1">
      <alignment horizontal="center"/>
    </xf>
    <xf numFmtId="165" fontId="33" fillId="3" borderId="7" xfId="0" applyFont="1" applyFill="1" applyBorder="1" applyAlignment="1">
      <alignment horizontal="center"/>
    </xf>
    <xf numFmtId="165" fontId="0" fillId="0" borderId="0" xfId="0" applyBorder="1"/>
    <xf numFmtId="165" fontId="38" fillId="0" borderId="0" xfId="0" applyFont="1" applyBorder="1" applyAlignment="1" applyProtection="1">
      <alignment horizontal="left" vertical="center"/>
    </xf>
    <xf numFmtId="165" fontId="27" fillId="0" borderId="34" xfId="0" applyFont="1" applyBorder="1"/>
    <xf numFmtId="165" fontId="28" fillId="0" borderId="72" xfId="0" applyFont="1" applyBorder="1" applyAlignment="1">
      <alignment vertical="center"/>
    </xf>
    <xf numFmtId="165" fontId="26" fillId="0" borderId="72" xfId="0" applyFont="1" applyBorder="1" applyAlignment="1">
      <alignment vertical="center"/>
    </xf>
    <xf numFmtId="165" fontId="24" fillId="0" borderId="72" xfId="0" applyFont="1" applyBorder="1" applyAlignment="1">
      <alignment vertical="center"/>
    </xf>
    <xf numFmtId="165" fontId="0" fillId="0" borderId="29" xfId="0" applyBorder="1" applyProtection="1"/>
    <xf numFmtId="165" fontId="0" fillId="0" borderId="0" xfId="0" applyBorder="1" applyProtection="1"/>
    <xf numFmtId="165" fontId="3" fillId="0" borderId="0" xfId="0" applyFont="1" applyBorder="1" applyProtection="1"/>
    <xf numFmtId="165" fontId="3" fillId="0" borderId="30" xfId="0" applyFont="1" applyBorder="1" applyProtection="1"/>
    <xf numFmtId="165" fontId="26" fillId="0" borderId="7" xfId="0" applyFont="1" applyBorder="1" applyProtection="1"/>
    <xf numFmtId="165" fontId="4" fillId="0" borderId="7" xfId="0" applyFont="1" applyBorder="1" applyProtection="1"/>
    <xf numFmtId="165" fontId="28" fillId="0" borderId="7" xfId="0" applyFont="1" applyBorder="1" applyAlignment="1" applyProtection="1">
      <alignment horizontal="center"/>
    </xf>
    <xf numFmtId="165" fontId="3" fillId="0" borderId="48" xfId="0" applyFont="1" applyBorder="1" applyProtection="1"/>
    <xf numFmtId="165" fontId="4" fillId="0" borderId="0" xfId="0" applyFont="1" applyBorder="1" applyProtection="1"/>
    <xf numFmtId="165" fontId="5" fillId="0" borderId="74" xfId="0" applyFont="1" applyBorder="1" applyProtection="1"/>
    <xf numFmtId="165" fontId="5" fillId="0" borderId="75" xfId="0" applyFont="1" applyBorder="1" applyAlignment="1" applyProtection="1">
      <alignment horizontal="center"/>
    </xf>
    <xf numFmtId="165" fontId="5" fillId="0" borderId="21" xfId="0" applyFont="1" applyBorder="1" applyAlignment="1" applyProtection="1">
      <alignment horizontal="center"/>
    </xf>
    <xf numFmtId="165" fontId="7" fillId="0" borderId="75" xfId="0" applyFont="1" applyBorder="1" applyAlignment="1" applyProtection="1">
      <alignment horizontal="center"/>
    </xf>
    <xf numFmtId="165" fontId="7" fillId="0" borderId="76" xfId="0" applyFont="1" applyBorder="1" applyAlignment="1" applyProtection="1">
      <alignment horizontal="center"/>
    </xf>
    <xf numFmtId="165" fontId="7" fillId="0" borderId="77" xfId="0" applyFont="1" applyBorder="1" applyAlignment="1" applyProtection="1">
      <alignment horizontal="center"/>
    </xf>
    <xf numFmtId="165" fontId="5" fillId="0" borderId="78" xfId="0" applyFont="1" applyBorder="1" applyAlignment="1" applyProtection="1">
      <alignment horizontal="center"/>
    </xf>
    <xf numFmtId="165" fontId="20" fillId="0" borderId="14" xfId="0" applyFont="1" applyBorder="1" applyAlignment="1" applyProtection="1">
      <alignment horizontal="center"/>
    </xf>
    <xf numFmtId="165" fontId="48" fillId="6" borderId="19" xfId="0" applyFont="1" applyFill="1" applyBorder="1" applyAlignment="1" applyProtection="1">
      <alignment horizontal="center"/>
    </xf>
    <xf numFmtId="165" fontId="5" fillId="0" borderId="79" xfId="0" applyFont="1" applyBorder="1" applyAlignment="1" applyProtection="1">
      <alignment horizontal="center"/>
    </xf>
    <xf numFmtId="165" fontId="6" fillId="0" borderId="16" xfId="0" applyFont="1" applyBorder="1" applyAlignment="1" applyProtection="1">
      <alignment horizontal="center"/>
    </xf>
    <xf numFmtId="165" fontId="7" fillId="0" borderId="28" xfId="0" applyFont="1" applyBorder="1" applyAlignment="1" applyProtection="1">
      <alignment horizontal="center"/>
    </xf>
    <xf numFmtId="165" fontId="14" fillId="0" borderId="8" xfId="0" applyFont="1" applyBorder="1" applyAlignment="1" applyProtection="1">
      <alignment horizontal="center"/>
    </xf>
    <xf numFmtId="165" fontId="0" fillId="0" borderId="29" xfId="0" applyBorder="1" applyAlignment="1" applyProtection="1">
      <alignment horizontal="center"/>
    </xf>
    <xf numFmtId="9" fontId="6" fillId="0" borderId="8" xfId="0" applyNumberFormat="1" applyFont="1" applyBorder="1" applyAlignment="1" applyProtection="1">
      <alignment horizontal="center"/>
    </xf>
    <xf numFmtId="165" fontId="8" fillId="2" borderId="40" xfId="0" applyFont="1" applyFill="1" applyBorder="1" applyAlignment="1" applyProtection="1">
      <alignment horizontal="center"/>
    </xf>
    <xf numFmtId="9" fontId="5" fillId="2" borderId="15" xfId="0" applyNumberFormat="1" applyFont="1" applyFill="1" applyBorder="1" applyProtection="1"/>
    <xf numFmtId="165" fontId="5" fillId="2" borderId="1" xfId="0" applyFont="1" applyFill="1" applyBorder="1" applyProtection="1"/>
    <xf numFmtId="165" fontId="49" fillId="0" borderId="28" xfId="0" applyFont="1" applyBorder="1" applyAlignment="1" applyProtection="1">
      <alignment horizontal="center"/>
    </xf>
    <xf numFmtId="44" fontId="15" fillId="0" borderId="8" xfId="1" applyFont="1" applyBorder="1" applyProtection="1"/>
    <xf numFmtId="165" fontId="13" fillId="6" borderId="2" xfId="0" applyNumberFormat="1" applyFont="1" applyFill="1" applyBorder="1" applyProtection="1"/>
    <xf numFmtId="1" fontId="19" fillId="0" borderId="23" xfId="0" applyNumberFormat="1" applyFont="1" applyBorder="1" applyAlignment="1" applyProtection="1">
      <alignment horizontal="center"/>
    </xf>
    <xf numFmtId="165" fontId="49" fillId="0" borderId="28" xfId="0" applyFont="1" applyFill="1" applyBorder="1" applyAlignment="1" applyProtection="1">
      <alignment horizontal="center"/>
    </xf>
    <xf numFmtId="168" fontId="15" fillId="0" borderId="8" xfId="1" applyNumberFormat="1" applyFont="1" applyFill="1" applyBorder="1" applyProtection="1"/>
    <xf numFmtId="168" fontId="15" fillId="0" borderId="2" xfId="1" applyNumberFormat="1" applyFont="1" applyFill="1" applyBorder="1" applyProtection="1"/>
    <xf numFmtId="168" fontId="15" fillId="0" borderId="23" xfId="1" applyNumberFormat="1" applyFont="1" applyFill="1" applyBorder="1" applyProtection="1"/>
    <xf numFmtId="165" fontId="5" fillId="0" borderId="2" xfId="0" applyNumberFormat="1" applyFont="1" applyFill="1" applyBorder="1" applyProtection="1"/>
    <xf numFmtId="165" fontId="5" fillId="0" borderId="72" xfId="0" applyFont="1" applyBorder="1" applyProtection="1"/>
    <xf numFmtId="165" fontId="49" fillId="0" borderId="80" xfId="0" applyFont="1" applyBorder="1" applyAlignment="1" applyProtection="1">
      <alignment horizontal="center"/>
    </xf>
    <xf numFmtId="168" fontId="15" fillId="0" borderId="81" xfId="1" applyNumberFormat="1" applyFont="1" applyBorder="1" applyProtection="1"/>
    <xf numFmtId="165" fontId="5" fillId="0" borderId="70" xfId="0" applyNumberFormat="1" applyFont="1" applyBorder="1" applyProtection="1"/>
    <xf numFmtId="168" fontId="15" fillId="0" borderId="70" xfId="1" applyNumberFormat="1" applyFont="1" applyBorder="1" applyProtection="1"/>
    <xf numFmtId="168" fontId="15" fillId="0" borderId="82" xfId="1" applyNumberFormat="1" applyFont="1" applyBorder="1" applyProtection="1"/>
    <xf numFmtId="165" fontId="50" fillId="0" borderId="31" xfId="0" applyFont="1" applyBorder="1" applyAlignment="1" applyProtection="1">
      <alignment horizontal="center"/>
    </xf>
    <xf numFmtId="165" fontId="5" fillId="0" borderId="4" xfId="0" applyFont="1" applyBorder="1" applyProtection="1"/>
    <xf numFmtId="165" fontId="5" fillId="0" borderId="4" xfId="0" applyNumberFormat="1" applyFont="1" applyBorder="1" applyProtection="1"/>
    <xf numFmtId="165" fontId="7" fillId="0" borderId="29" xfId="0" applyFont="1" applyBorder="1" applyProtection="1"/>
    <xf numFmtId="165" fontId="7" fillId="0" borderId="30" xfId="0" applyFont="1" applyBorder="1" applyProtection="1"/>
    <xf numFmtId="165" fontId="5" fillId="7" borderId="72" xfId="0" applyFont="1" applyFill="1" applyBorder="1" applyProtection="1"/>
    <xf numFmtId="165" fontId="5" fillId="7" borderId="62" xfId="0" applyFont="1" applyFill="1" applyBorder="1" applyProtection="1"/>
    <xf numFmtId="165" fontId="5" fillId="7" borderId="0" xfId="0" applyFont="1" applyFill="1" applyBorder="1" applyProtection="1"/>
    <xf numFmtId="165" fontId="5" fillId="7" borderId="30" xfId="0" applyFont="1" applyFill="1" applyBorder="1" applyProtection="1"/>
    <xf numFmtId="165" fontId="33" fillId="0" borderId="31" xfId="0" applyFont="1" applyBorder="1" applyProtection="1"/>
    <xf numFmtId="165" fontId="33" fillId="0" borderId="4" xfId="0" applyFont="1" applyBorder="1" applyProtection="1"/>
    <xf numFmtId="165" fontId="11" fillId="0" borderId="4" xfId="0" applyFont="1" applyBorder="1" applyAlignment="1" applyProtection="1">
      <alignment horizontal="center"/>
    </xf>
    <xf numFmtId="165" fontId="34" fillId="0" borderId="4" xfId="0" applyFont="1" applyBorder="1" applyProtection="1"/>
    <xf numFmtId="165" fontId="0" fillId="0" borderId="32" xfId="0" applyBorder="1" applyProtection="1"/>
    <xf numFmtId="165" fontId="45" fillId="0" borderId="0" xfId="0" applyFont="1" applyBorder="1" applyAlignment="1" applyProtection="1">
      <alignment horizontal="right"/>
    </xf>
    <xf numFmtId="165" fontId="3" fillId="0" borderId="29" xfId="0" applyFont="1" applyBorder="1" applyAlignment="1" applyProtection="1">
      <alignment horizontal="center"/>
    </xf>
    <xf numFmtId="165" fontId="46" fillId="0" borderId="63" xfId="0" applyFont="1" applyBorder="1" applyProtection="1"/>
    <xf numFmtId="165" fontId="3" fillId="0" borderId="63" xfId="0" applyFont="1" applyBorder="1" applyProtection="1"/>
    <xf numFmtId="165" fontId="46" fillId="0" borderId="0" xfId="0" applyFont="1" applyBorder="1" applyProtection="1"/>
    <xf numFmtId="165" fontId="45" fillId="0" borderId="0" xfId="0" applyFont="1" applyBorder="1" applyAlignment="1" applyProtection="1">
      <alignment horizontal="left"/>
    </xf>
    <xf numFmtId="165" fontId="0" fillId="0" borderId="72" xfId="0" applyBorder="1"/>
    <xf numFmtId="165" fontId="3" fillId="0" borderId="83" xfId="0" applyFont="1" applyBorder="1" applyProtection="1"/>
    <xf numFmtId="165" fontId="4" fillId="0" borderId="66" xfId="0" applyFont="1" applyBorder="1" applyProtection="1"/>
    <xf numFmtId="165" fontId="3" fillId="0" borderId="66" xfId="0" applyFont="1" applyBorder="1" applyProtection="1"/>
    <xf numFmtId="168" fontId="22" fillId="0" borderId="0" xfId="0" applyNumberFormat="1" applyFont="1"/>
    <xf numFmtId="167" fontId="49" fillId="0" borderId="28" xfId="0" applyNumberFormat="1" applyFont="1" applyFill="1" applyBorder="1" applyAlignment="1" applyProtection="1">
      <alignment horizontal="center"/>
    </xf>
    <xf numFmtId="167" fontId="33" fillId="0" borderId="28" xfId="0" applyNumberFormat="1" applyFont="1" applyFill="1" applyBorder="1" applyAlignment="1">
      <alignment horizontal="center"/>
    </xf>
    <xf numFmtId="167" fontId="5" fillId="0" borderId="57" xfId="0" applyNumberFormat="1" applyFont="1" applyBorder="1" applyProtection="1"/>
    <xf numFmtId="167" fontId="49" fillId="0" borderId="28" xfId="0" applyNumberFormat="1" applyFont="1" applyBorder="1" applyAlignment="1" applyProtection="1">
      <alignment horizontal="center"/>
    </xf>
    <xf numFmtId="165" fontId="5" fillId="0" borderId="85" xfId="0" applyFont="1" applyBorder="1" applyProtection="1"/>
    <xf numFmtId="167" fontId="49" fillId="0" borderId="79" xfId="0" applyNumberFormat="1" applyFont="1" applyBorder="1" applyAlignment="1" applyProtection="1">
      <alignment horizontal="center"/>
    </xf>
    <xf numFmtId="168" fontId="15" fillId="0" borderId="86" xfId="1" applyNumberFormat="1" applyFont="1" applyFill="1" applyBorder="1" applyProtection="1"/>
    <xf numFmtId="167" fontId="7" fillId="0" borderId="87" xfId="0" applyNumberFormat="1" applyFont="1" applyBorder="1" applyProtection="1"/>
    <xf numFmtId="165" fontId="5" fillId="0" borderId="88" xfId="0" applyFont="1" applyBorder="1" applyAlignment="1" applyProtection="1">
      <alignment horizontal="left"/>
    </xf>
    <xf numFmtId="165" fontId="5" fillId="0" borderId="88" xfId="0" applyFont="1" applyBorder="1" applyProtection="1"/>
    <xf numFmtId="165" fontId="7" fillId="0" borderId="0" xfId="0" applyFont="1" applyBorder="1" applyProtection="1"/>
    <xf numFmtId="168" fontId="15" fillId="0" borderId="2" xfId="1" applyNumberFormat="1" applyFont="1" applyFill="1" applyBorder="1" applyProtection="1"/>
    <xf numFmtId="165" fontId="55" fillId="0" borderId="28" xfId="0" applyFont="1" applyBorder="1" applyAlignment="1" applyProtection="1">
      <alignment horizontal="right"/>
    </xf>
    <xf numFmtId="168" fontId="31" fillId="0" borderId="2" xfId="0" applyNumberFormat="1" applyFont="1" applyFill="1" applyBorder="1" applyAlignment="1" applyProtection="1">
      <alignment horizontal="center" vertical="center"/>
    </xf>
    <xf numFmtId="165" fontId="24" fillId="0" borderId="64" xfId="0" applyFont="1" applyBorder="1" applyAlignment="1">
      <alignment vertical="center"/>
    </xf>
    <xf numFmtId="168" fontId="15" fillId="4" borderId="8" xfId="1" applyNumberFormat="1" applyFont="1" applyFill="1" applyBorder="1" applyProtection="1"/>
    <xf numFmtId="168" fontId="15" fillId="4" borderId="2" xfId="1" applyNumberFormat="1" applyFont="1" applyFill="1" applyBorder="1" applyProtection="1"/>
    <xf numFmtId="168" fontId="15" fillId="4" borderId="23" xfId="1" applyNumberFormat="1" applyFont="1" applyFill="1" applyBorder="1" applyProtection="1"/>
    <xf numFmtId="168" fontId="32" fillId="4" borderId="2" xfId="1" applyNumberFormat="1" applyFont="1" applyFill="1" applyBorder="1" applyAlignment="1" applyProtection="1">
      <alignment horizontal="right"/>
    </xf>
    <xf numFmtId="168" fontId="39" fillId="4" borderId="2" xfId="1" applyNumberFormat="1" applyFont="1" applyFill="1" applyBorder="1" applyAlignment="1" applyProtection="1">
      <alignment horizontal="left"/>
    </xf>
    <xf numFmtId="168" fontId="38" fillId="4" borderId="2" xfId="0" applyNumberFormat="1" applyFont="1" applyFill="1" applyBorder="1" applyAlignment="1" applyProtection="1">
      <alignment horizontal="left"/>
    </xf>
    <xf numFmtId="168" fontId="38" fillId="4" borderId="52" xfId="1" applyNumberFormat="1" applyFont="1" applyFill="1" applyBorder="1" applyAlignment="1">
      <alignment horizontal="right"/>
    </xf>
    <xf numFmtId="168" fontId="32" fillId="4" borderId="52" xfId="1" applyNumberFormat="1" applyFont="1" applyFill="1" applyBorder="1" applyAlignment="1">
      <alignment horizontal="right"/>
    </xf>
    <xf numFmtId="168" fontId="32" fillId="4" borderId="0" xfId="1" applyNumberFormat="1" applyFont="1" applyFill="1" applyBorder="1" applyAlignment="1">
      <alignment horizontal="right"/>
    </xf>
    <xf numFmtId="165" fontId="0" fillId="4" borderId="0" xfId="0" applyFill="1"/>
    <xf numFmtId="165" fontId="22" fillId="4" borderId="0" xfId="0" applyFont="1" applyFill="1"/>
    <xf numFmtId="168" fontId="36" fillId="4" borderId="2" xfId="0" applyNumberFormat="1" applyFont="1" applyFill="1" applyBorder="1" applyAlignment="1" applyProtection="1">
      <alignment horizontal="right"/>
    </xf>
    <xf numFmtId="168" fontId="33" fillId="4" borderId="2" xfId="0" applyNumberFormat="1" applyFont="1" applyFill="1" applyBorder="1" applyAlignment="1" applyProtection="1">
      <alignment horizontal="right"/>
    </xf>
    <xf numFmtId="165" fontId="33" fillId="3" borderId="68" xfId="0" applyFont="1" applyFill="1" applyBorder="1"/>
    <xf numFmtId="165" fontId="33" fillId="0" borderId="21" xfId="0" applyFont="1" applyBorder="1" applyAlignment="1" applyProtection="1">
      <alignment horizontal="center"/>
    </xf>
    <xf numFmtId="168" fontId="33" fillId="0" borderId="2" xfId="1" applyNumberFormat="1" applyFont="1" applyBorder="1" applyAlignment="1" applyProtection="1">
      <alignment horizontal="right"/>
    </xf>
    <xf numFmtId="168" fontId="33" fillId="4" borderId="2" xfId="1" applyNumberFormat="1" applyFont="1" applyFill="1" applyBorder="1" applyAlignment="1" applyProtection="1">
      <alignment horizontal="right"/>
    </xf>
    <xf numFmtId="168" fontId="33" fillId="0" borderId="52" xfId="1" applyNumberFormat="1" applyFont="1" applyBorder="1" applyAlignment="1">
      <alignment horizontal="right"/>
    </xf>
    <xf numFmtId="168" fontId="33" fillId="0" borderId="2" xfId="1" applyNumberFormat="1" applyFont="1" applyFill="1" applyBorder="1" applyAlignment="1" applyProtection="1">
      <alignment horizontal="right"/>
    </xf>
    <xf numFmtId="168" fontId="33" fillId="4" borderId="52" xfId="1" applyNumberFormat="1" applyFont="1" applyFill="1" applyBorder="1" applyAlignment="1">
      <alignment horizontal="right"/>
    </xf>
    <xf numFmtId="168" fontId="33" fillId="0" borderId="0" xfId="1" applyNumberFormat="1" applyFont="1" applyBorder="1" applyAlignment="1">
      <alignment horizontal="right"/>
    </xf>
    <xf numFmtId="168" fontId="33" fillId="0" borderId="2" xfId="0" applyNumberFormat="1" applyFont="1" applyFill="1" applyBorder="1" applyAlignment="1" applyProtection="1">
      <alignment horizontal="right"/>
    </xf>
    <xf numFmtId="168" fontId="33" fillId="0" borderId="52" xfId="1" applyNumberFormat="1" applyFont="1" applyFill="1" applyBorder="1" applyAlignment="1">
      <alignment horizontal="right"/>
    </xf>
    <xf numFmtId="168" fontId="33" fillId="4" borderId="0" xfId="1" applyNumberFormat="1" applyFont="1" applyFill="1" applyBorder="1" applyAlignment="1" applyProtection="1">
      <alignment horizontal="right"/>
    </xf>
    <xf numFmtId="165" fontId="33" fillId="0" borderId="0" xfId="0" applyFont="1"/>
    <xf numFmtId="165" fontId="33" fillId="0" borderId="0" xfId="0" applyFont="1" applyBorder="1"/>
    <xf numFmtId="165" fontId="7" fillId="0" borderId="16" xfId="0" applyFont="1" applyBorder="1" applyAlignment="1">
      <alignment horizontal="center" vertical="center"/>
    </xf>
    <xf numFmtId="165" fontId="7" fillId="2" borderId="15" xfId="0" applyFont="1" applyFill="1" applyBorder="1" applyAlignment="1">
      <alignment vertical="center"/>
    </xf>
    <xf numFmtId="165" fontId="7" fillId="0" borderId="4" xfId="0" applyFont="1" applyBorder="1" applyProtection="1"/>
    <xf numFmtId="165" fontId="4" fillId="0" borderId="0" xfId="0" applyFont="1" applyBorder="1" applyAlignment="1">
      <alignment vertical="center"/>
    </xf>
    <xf numFmtId="165" fontId="33" fillId="0" borderId="0" xfId="0" applyFont="1" applyBorder="1" applyAlignment="1">
      <alignment vertical="center"/>
    </xf>
    <xf numFmtId="165" fontId="7" fillId="0" borderId="8" xfId="0" applyNumberFormat="1" applyFont="1" applyBorder="1" applyAlignment="1" applyProtection="1">
      <alignment vertical="center"/>
    </xf>
    <xf numFmtId="7" fontId="21" fillId="0" borderId="8" xfId="1" applyNumberFormat="1" applyFont="1" applyFill="1" applyBorder="1" applyAlignment="1" applyProtection="1">
      <alignment horizontal="right" vertical="center"/>
    </xf>
    <xf numFmtId="7" fontId="21" fillId="0" borderId="8" xfId="1" applyNumberFormat="1" applyFont="1" applyBorder="1" applyAlignment="1" applyProtection="1">
      <alignment horizontal="right" vertical="center"/>
    </xf>
    <xf numFmtId="165" fontId="7" fillId="0" borderId="11" xfId="0" applyNumberFormat="1" applyFont="1" applyBorder="1" applyProtection="1"/>
    <xf numFmtId="165" fontId="7" fillId="0" borderId="3" xfId="0" applyNumberFormat="1" applyFont="1" applyBorder="1" applyProtection="1"/>
    <xf numFmtId="165" fontId="33" fillId="0" borderId="4" xfId="0" applyFont="1" applyBorder="1" applyAlignment="1">
      <alignment horizontal="left"/>
    </xf>
    <xf numFmtId="168" fontId="19" fillId="0" borderId="70" xfId="1" applyNumberFormat="1" applyFont="1" applyBorder="1" applyProtection="1"/>
    <xf numFmtId="165" fontId="16" fillId="0" borderId="8" xfId="0" applyNumberFormat="1" applyFont="1" applyBorder="1" applyAlignment="1" applyProtection="1">
      <alignment vertical="center"/>
    </xf>
    <xf numFmtId="165" fontId="16" fillId="0" borderId="27" xfId="0" applyNumberFormat="1" applyFont="1" applyBorder="1" applyAlignment="1" applyProtection="1">
      <alignment vertical="center"/>
    </xf>
    <xf numFmtId="165" fontId="7" fillId="0" borderId="70" xfId="0" applyNumberFormat="1" applyFont="1" applyBorder="1" applyProtection="1"/>
    <xf numFmtId="167" fontId="49" fillId="4" borderId="28" xfId="0" applyNumberFormat="1" applyFont="1" applyFill="1" applyBorder="1" applyAlignment="1" applyProtection="1">
      <alignment horizontal="center"/>
    </xf>
    <xf numFmtId="1" fontId="15" fillId="0" borderId="2" xfId="0" applyNumberFormat="1" applyFont="1" applyFill="1" applyBorder="1" applyAlignment="1" applyProtection="1">
      <alignment horizontal="center" vertical="center"/>
    </xf>
    <xf numFmtId="165" fontId="30" fillId="0" borderId="0" xfId="0" applyFont="1" applyFill="1"/>
    <xf numFmtId="44" fontId="30" fillId="0" borderId="0" xfId="1" applyFont="1" applyFill="1"/>
    <xf numFmtId="7" fontId="21" fillId="0" borderId="9" xfId="1" applyNumberFormat="1" applyFont="1" applyFill="1" applyBorder="1" applyAlignment="1" applyProtection="1">
      <alignment horizontal="right" vertical="center"/>
    </xf>
    <xf numFmtId="165" fontId="0" fillId="0" borderId="0" xfId="0" applyBorder="1" applyAlignment="1">
      <alignment vertical="center"/>
    </xf>
    <xf numFmtId="165" fontId="28" fillId="0" borderId="90" xfId="0" applyFont="1" applyBorder="1" applyAlignment="1">
      <alignment vertical="center"/>
    </xf>
    <xf numFmtId="9" fontId="6" fillId="0" borderId="10" xfId="11" applyFont="1" applyBorder="1" applyAlignment="1">
      <alignment horizontal="center" vertical="center"/>
    </xf>
    <xf numFmtId="165" fontId="22" fillId="0" borderId="0" xfId="0" applyFont="1" applyFill="1"/>
    <xf numFmtId="165" fontId="15" fillId="0" borderId="4" xfId="0" applyFont="1" applyBorder="1" applyAlignment="1"/>
    <xf numFmtId="165" fontId="5" fillId="0" borderId="0" xfId="0" applyNumberFormat="1" applyFont="1" applyBorder="1" applyProtection="1"/>
    <xf numFmtId="165" fontId="7" fillId="0" borderId="0" xfId="0" applyNumberFormat="1" applyFont="1" applyBorder="1" applyProtection="1"/>
    <xf numFmtId="165" fontId="5" fillId="0" borderId="69" xfId="0" applyNumberFormat="1" applyFont="1" applyBorder="1" applyProtection="1"/>
    <xf numFmtId="165" fontId="5" fillId="0" borderId="94" xfId="0" applyNumberFormat="1" applyFont="1" applyBorder="1" applyProtection="1"/>
    <xf numFmtId="165" fontId="7" fillId="0" borderId="81" xfId="0" applyNumberFormat="1" applyFont="1" applyBorder="1" applyProtection="1"/>
    <xf numFmtId="165" fontId="0" fillId="0" borderId="98" xfId="0" applyBorder="1" applyAlignment="1">
      <alignment vertical="center"/>
    </xf>
    <xf numFmtId="165" fontId="0" fillId="0" borderId="99" xfId="0" applyBorder="1" applyAlignment="1">
      <alignment vertical="center"/>
    </xf>
    <xf numFmtId="165" fontId="24" fillId="0" borderId="98" xfId="0" applyFont="1" applyBorder="1" applyAlignment="1">
      <alignment vertical="center"/>
    </xf>
    <xf numFmtId="165" fontId="24" fillId="0" borderId="90" xfId="0" applyFont="1" applyBorder="1" applyAlignment="1">
      <alignment vertical="center"/>
    </xf>
    <xf numFmtId="165" fontId="24" fillId="0" borderId="100" xfId="0" applyFont="1" applyBorder="1" applyAlignment="1">
      <alignment vertical="center"/>
    </xf>
    <xf numFmtId="165" fontId="30" fillId="0" borderId="99" xfId="0" applyFont="1" applyBorder="1" applyAlignment="1">
      <alignment vertical="center"/>
    </xf>
    <xf numFmtId="165" fontId="26" fillId="0" borderId="90" xfId="0" applyFont="1" applyBorder="1" applyAlignment="1">
      <alignment vertical="center"/>
    </xf>
    <xf numFmtId="165" fontId="24" fillId="0" borderId="99" xfId="0" applyFont="1" applyBorder="1" applyAlignment="1">
      <alignment vertical="center"/>
    </xf>
    <xf numFmtId="165" fontId="27" fillId="0" borderId="99" xfId="0" applyFont="1" applyBorder="1"/>
    <xf numFmtId="165" fontId="26" fillId="0" borderId="90" xfId="0" applyFont="1" applyBorder="1" applyAlignment="1">
      <alignment horizontal="center" vertical="center"/>
    </xf>
    <xf numFmtId="165" fontId="26" fillId="0" borderId="91" xfId="0" applyFont="1" applyBorder="1" applyAlignment="1">
      <alignment vertical="center"/>
    </xf>
    <xf numFmtId="165" fontId="27" fillId="0" borderId="102" xfId="0" applyFont="1" applyBorder="1"/>
    <xf numFmtId="165" fontId="3" fillId="0" borderId="103" xfId="0" applyFont="1" applyBorder="1" applyAlignment="1">
      <alignment vertical="center"/>
    </xf>
    <xf numFmtId="165" fontId="3" fillId="0" borderId="104" xfId="0" applyFont="1" applyBorder="1" applyAlignment="1">
      <alignment vertical="center"/>
    </xf>
    <xf numFmtId="165" fontId="17" fillId="0" borderId="105" xfId="0" applyFont="1" applyBorder="1" applyAlignment="1">
      <alignment horizontal="center" vertical="center"/>
    </xf>
    <xf numFmtId="165" fontId="19" fillId="0" borderId="106" xfId="0" applyFont="1" applyBorder="1" applyAlignment="1">
      <alignment horizontal="center" vertical="center"/>
    </xf>
    <xf numFmtId="165" fontId="19" fillId="0" borderId="107" xfId="0" applyFont="1" applyBorder="1" applyAlignment="1">
      <alignment horizontal="center" vertical="center"/>
    </xf>
    <xf numFmtId="165" fontId="7" fillId="0" borderId="108" xfId="0" applyFont="1" applyBorder="1" applyAlignment="1">
      <alignment horizontal="center" vertical="center"/>
    </xf>
    <xf numFmtId="165" fontId="17" fillId="0" borderId="107" xfId="0" applyFont="1" applyBorder="1" applyAlignment="1">
      <alignment horizontal="center" vertical="center"/>
    </xf>
    <xf numFmtId="165" fontId="17" fillId="0" borderId="109" xfId="0" applyFont="1" applyBorder="1" applyAlignment="1">
      <alignment horizontal="center" vertical="center"/>
    </xf>
    <xf numFmtId="165" fontId="0" fillId="0" borderId="110" xfId="0" applyBorder="1" applyAlignment="1">
      <alignment vertical="center"/>
    </xf>
    <xf numFmtId="165" fontId="14" fillId="0" borderId="106" xfId="0" applyFont="1" applyBorder="1" applyAlignment="1">
      <alignment horizontal="center" vertical="center"/>
    </xf>
    <xf numFmtId="165" fontId="6" fillId="0" borderId="111" xfId="0" applyFont="1" applyBorder="1" applyAlignment="1">
      <alignment vertical="center"/>
    </xf>
    <xf numFmtId="165" fontId="7" fillId="0" borderId="110" xfId="0" applyFont="1" applyBorder="1" applyAlignment="1">
      <alignment horizontal="center" vertical="center"/>
    </xf>
    <xf numFmtId="165" fontId="14" fillId="0" borderId="90" xfId="0" applyFont="1" applyBorder="1" applyAlignment="1">
      <alignment horizontal="center" vertical="center"/>
    </xf>
    <xf numFmtId="165" fontId="6" fillId="0" borderId="112" xfId="0" applyFont="1" applyBorder="1" applyAlignment="1">
      <alignment vertical="center"/>
    </xf>
    <xf numFmtId="165" fontId="0" fillId="0" borderId="113" xfId="0" applyBorder="1" applyAlignment="1">
      <alignment horizontal="center" vertical="center"/>
    </xf>
    <xf numFmtId="165" fontId="8" fillId="2" borderId="114" xfId="0" applyFont="1" applyFill="1" applyBorder="1" applyAlignment="1">
      <alignment horizontal="center" vertical="center"/>
    </xf>
    <xf numFmtId="165" fontId="5" fillId="2" borderId="115" xfId="0" applyFont="1" applyFill="1" applyBorder="1" applyAlignment="1">
      <alignment vertical="center"/>
    </xf>
    <xf numFmtId="165" fontId="17" fillId="0" borderId="110" xfId="0" applyFont="1" applyBorder="1" applyAlignment="1">
      <alignment vertical="center"/>
    </xf>
    <xf numFmtId="165" fontId="5" fillId="0" borderId="112" xfId="0" applyNumberFormat="1" applyFont="1" applyBorder="1" applyAlignment="1" applyProtection="1">
      <alignment vertical="center"/>
    </xf>
    <xf numFmtId="0" fontId="21" fillId="0" borderId="110" xfId="0" applyNumberFormat="1" applyFont="1" applyBorder="1" applyAlignment="1">
      <alignment horizontal="center" vertical="center"/>
    </xf>
    <xf numFmtId="7" fontId="31" fillId="0" borderId="112" xfId="1" applyNumberFormat="1" applyFont="1" applyFill="1" applyBorder="1" applyAlignment="1" applyProtection="1">
      <alignment horizontal="right" vertical="center"/>
    </xf>
    <xf numFmtId="0" fontId="21" fillId="0" borderId="110" xfId="0" applyNumberFormat="1" applyFont="1" applyBorder="1" applyAlignment="1">
      <alignment vertical="center"/>
    </xf>
    <xf numFmtId="165" fontId="30" fillId="0" borderId="112" xfId="0" applyFont="1" applyBorder="1"/>
    <xf numFmtId="7" fontId="31" fillId="0" borderId="112" xfId="1" applyNumberFormat="1" applyFont="1" applyBorder="1" applyAlignment="1" applyProtection="1">
      <alignment horizontal="right" vertical="center"/>
    </xf>
    <xf numFmtId="0" fontId="21" fillId="0" borderId="110" xfId="0" applyNumberFormat="1" applyFont="1" applyFill="1" applyBorder="1" applyAlignment="1">
      <alignment horizontal="center" vertical="center"/>
    </xf>
    <xf numFmtId="0" fontId="41" fillId="0" borderId="110" xfId="0" applyNumberFormat="1" applyFont="1" applyBorder="1" applyAlignment="1">
      <alignment horizontal="left" vertical="center"/>
    </xf>
    <xf numFmtId="165" fontId="5" fillId="0" borderId="116" xfId="0" applyFont="1" applyBorder="1" applyProtection="1"/>
    <xf numFmtId="165" fontId="5" fillId="0" borderId="117" xfId="0" applyNumberFormat="1" applyFont="1" applyBorder="1" applyProtection="1"/>
    <xf numFmtId="165" fontId="5" fillId="0" borderId="98" xfId="0" applyFont="1" applyBorder="1" applyAlignment="1">
      <alignment horizontal="center"/>
    </xf>
    <xf numFmtId="165" fontId="5" fillId="0" borderId="99" xfId="0" applyNumberFormat="1" applyFont="1" applyBorder="1" applyProtection="1"/>
    <xf numFmtId="165" fontId="8" fillId="0" borderId="103" xfId="0" applyFont="1" applyBorder="1"/>
    <xf numFmtId="44" fontId="15" fillId="0" borderId="104" xfId="1" applyFont="1" applyBorder="1" applyProtection="1"/>
    <xf numFmtId="165" fontId="5" fillId="0" borderId="98" xfId="0" applyFont="1" applyBorder="1" applyProtection="1"/>
    <xf numFmtId="165" fontId="5" fillId="0" borderId="99" xfId="0" applyFont="1" applyBorder="1"/>
    <xf numFmtId="165" fontId="18" fillId="0" borderId="98" xfId="0" applyFont="1" applyBorder="1" applyProtection="1"/>
    <xf numFmtId="165" fontId="17" fillId="0" borderId="98" xfId="0" applyFont="1" applyBorder="1" applyProtection="1"/>
    <xf numFmtId="165" fontId="7" fillId="0" borderId="99" xfId="0" applyFont="1" applyBorder="1"/>
    <xf numFmtId="165" fontId="7" fillId="0" borderId="100" xfId="0" applyFont="1" applyBorder="1" applyProtection="1"/>
    <xf numFmtId="165" fontId="5" fillId="0" borderId="100" xfId="0" applyFont="1" applyBorder="1" applyProtection="1"/>
    <xf numFmtId="165" fontId="5" fillId="0" borderId="120" xfId="0" applyFont="1" applyBorder="1" applyProtection="1"/>
    <xf numFmtId="165" fontId="5" fillId="0" borderId="99" xfId="0" applyFont="1" applyBorder="1" applyProtection="1"/>
    <xf numFmtId="165" fontId="5" fillId="0" borderId="98" xfId="0" applyFont="1" applyBorder="1"/>
    <xf numFmtId="165" fontId="0" fillId="0" borderId="121" xfId="0" applyBorder="1"/>
    <xf numFmtId="165" fontId="0" fillId="0" borderId="88" xfId="0" applyBorder="1"/>
    <xf numFmtId="165" fontId="11" fillId="0" borderId="88" xfId="0" applyFont="1" applyBorder="1" applyAlignment="1">
      <alignment horizontal="center"/>
    </xf>
    <xf numFmtId="165" fontId="33" fillId="0" borderId="88" xfId="0" applyFont="1" applyBorder="1" applyAlignment="1">
      <alignment horizontal="left"/>
    </xf>
    <xf numFmtId="165" fontId="12" fillId="0" borderId="88" xfId="0" applyFont="1" applyBorder="1" applyAlignment="1">
      <alignment horizontal="left"/>
    </xf>
    <xf numFmtId="165" fontId="12" fillId="0" borderId="122" xfId="0" applyFont="1" applyBorder="1"/>
    <xf numFmtId="0" fontId="13" fillId="0" borderId="93" xfId="0" applyNumberFormat="1" applyFont="1" applyBorder="1" applyAlignment="1">
      <alignment horizontal="center"/>
    </xf>
    <xf numFmtId="165" fontId="16" fillId="0" borderId="69" xfId="0" applyNumberFormat="1" applyFont="1" applyBorder="1" applyAlignment="1" applyProtection="1">
      <alignment horizontal="left"/>
    </xf>
    <xf numFmtId="165" fontId="13" fillId="0" borderId="70" xfId="0" applyNumberFormat="1" applyFont="1" applyBorder="1" applyProtection="1"/>
    <xf numFmtId="165" fontId="13" fillId="0" borderId="94" xfId="0" applyNumberFormat="1" applyFont="1" applyBorder="1" applyProtection="1"/>
    <xf numFmtId="165" fontId="13" fillId="0" borderId="82" xfId="0" applyNumberFormat="1" applyFont="1" applyBorder="1" applyProtection="1"/>
    <xf numFmtId="165" fontId="16" fillId="0" borderId="81" xfId="0" applyNumberFormat="1" applyFont="1" applyBorder="1" applyProtection="1"/>
    <xf numFmtId="165" fontId="13" fillId="0" borderId="93" xfId="0" applyNumberFormat="1" applyFont="1" applyBorder="1" applyProtection="1"/>
    <xf numFmtId="44" fontId="21" fillId="0" borderId="9" xfId="1" applyFont="1" applyFill="1" applyBorder="1" applyAlignment="1" applyProtection="1">
      <alignment horizontal="right" vertical="center"/>
    </xf>
    <xf numFmtId="44" fontId="31" fillId="0" borderId="10" xfId="1" applyFont="1" applyFill="1" applyBorder="1" applyAlignment="1" applyProtection="1">
      <alignment horizontal="right" vertical="center"/>
    </xf>
    <xf numFmtId="44" fontId="31" fillId="0" borderId="20" xfId="1" applyFont="1" applyFill="1" applyBorder="1" applyAlignment="1" applyProtection="1">
      <alignment horizontal="right" vertical="center"/>
    </xf>
    <xf numFmtId="44" fontId="21" fillId="4" borderId="9" xfId="1" applyFont="1" applyFill="1" applyBorder="1" applyAlignment="1" applyProtection="1">
      <alignment horizontal="right" vertical="center"/>
    </xf>
    <xf numFmtId="44" fontId="31" fillId="4" borderId="20" xfId="1" applyFont="1" applyFill="1" applyBorder="1" applyAlignment="1" applyProtection="1">
      <alignment horizontal="right" vertical="center"/>
    </xf>
    <xf numFmtId="44" fontId="19" fillId="0" borderId="10" xfId="1" applyFont="1" applyFill="1" applyBorder="1" applyProtection="1"/>
    <xf numFmtId="44" fontId="21" fillId="0" borderId="73" xfId="1" applyFont="1" applyFill="1" applyBorder="1" applyAlignment="1" applyProtection="1">
      <alignment horizontal="right" vertical="center"/>
    </xf>
    <xf numFmtId="44" fontId="22" fillId="0" borderId="0" xfId="1" applyFont="1" applyBorder="1" applyAlignment="1" applyProtection="1">
      <alignment horizontal="right"/>
    </xf>
    <xf numFmtId="44" fontId="5" fillId="0" borderId="65" xfId="1" applyFont="1" applyBorder="1" applyProtection="1"/>
    <xf numFmtId="44" fontId="5" fillId="0" borderId="49" xfId="1" applyFont="1" applyBorder="1" applyProtection="1"/>
    <xf numFmtId="44" fontId="5" fillId="0" borderId="89" xfId="1" applyFont="1" applyBorder="1" applyProtection="1"/>
    <xf numFmtId="44" fontId="19" fillId="0" borderId="2" xfId="1" applyFont="1" applyFill="1" applyBorder="1" applyProtection="1"/>
    <xf numFmtId="44" fontId="15" fillId="0" borderId="2" xfId="1" applyFont="1" applyFill="1" applyBorder="1" applyProtection="1"/>
    <xf numFmtId="44" fontId="15" fillId="0" borderId="23" xfId="1" applyFont="1" applyFill="1" applyBorder="1" applyProtection="1"/>
    <xf numFmtId="168" fontId="15" fillId="0" borderId="27" xfId="1" applyNumberFormat="1" applyFont="1" applyFill="1" applyBorder="1" applyProtection="1"/>
    <xf numFmtId="168" fontId="15" fillId="0" borderId="42" xfId="1" applyNumberFormat="1" applyFont="1" applyFill="1" applyBorder="1" applyProtection="1"/>
    <xf numFmtId="168" fontId="15" fillId="0" borderId="25" xfId="1" applyNumberFormat="1" applyFont="1" applyFill="1" applyBorder="1" applyProtection="1"/>
    <xf numFmtId="44" fontId="31" fillId="0" borderId="43" xfId="1" applyFont="1" applyFill="1" applyBorder="1" applyAlignment="1" applyProtection="1">
      <alignment horizontal="right" vertical="center"/>
    </xf>
    <xf numFmtId="5" fontId="21" fillId="0" borderId="81" xfId="1" applyNumberFormat="1" applyFont="1" applyFill="1" applyBorder="1" applyAlignment="1" applyProtection="1">
      <alignment horizontal="right" vertical="center"/>
    </xf>
    <xf numFmtId="168" fontId="38" fillId="4" borderId="125" xfId="1" applyNumberFormat="1" applyFont="1" applyFill="1" applyBorder="1" applyAlignment="1">
      <alignment horizontal="right"/>
    </xf>
    <xf numFmtId="168" fontId="33" fillId="4" borderId="70" xfId="1" applyNumberFormat="1" applyFont="1" applyFill="1" applyBorder="1" applyAlignment="1" applyProtection="1">
      <alignment horizontal="right"/>
    </xf>
    <xf numFmtId="165" fontId="36" fillId="0" borderId="0" xfId="0" applyFont="1" applyFill="1" applyBorder="1" applyProtection="1"/>
    <xf numFmtId="165" fontId="36" fillId="0" borderId="30" xfId="0" applyFont="1" applyFill="1" applyBorder="1" applyProtection="1"/>
    <xf numFmtId="168" fontId="57" fillId="0" borderId="8" xfId="1" applyNumberFormat="1" applyFont="1" applyFill="1" applyBorder="1" applyProtection="1"/>
    <xf numFmtId="168" fontId="57" fillId="0" borderId="2" xfId="1" applyNumberFormat="1" applyFont="1" applyFill="1" applyBorder="1" applyProtection="1"/>
    <xf numFmtId="168" fontId="57" fillId="0" borderId="23" xfId="1" applyNumberFormat="1" applyFont="1" applyFill="1" applyBorder="1" applyProtection="1"/>
    <xf numFmtId="44" fontId="58" fillId="0" borderId="9" xfId="1" applyFont="1" applyFill="1" applyBorder="1" applyAlignment="1" applyProtection="1">
      <alignment horizontal="right" vertical="center"/>
    </xf>
    <xf numFmtId="168" fontId="15" fillId="0" borderId="108" xfId="1" applyNumberFormat="1" applyFont="1" applyFill="1" applyBorder="1" applyProtection="1"/>
    <xf numFmtId="168" fontId="15" fillId="0" borderId="106" xfId="1" applyNumberFormat="1" applyFont="1" applyFill="1" applyBorder="1" applyProtection="1"/>
    <xf numFmtId="44" fontId="21" fillId="0" borderId="7" xfId="1" applyFont="1" applyFill="1" applyBorder="1" applyAlignment="1" applyProtection="1">
      <alignment horizontal="right" vertical="center"/>
    </xf>
    <xf numFmtId="44" fontId="31" fillId="0" borderId="107" xfId="1" applyFont="1" applyFill="1" applyBorder="1" applyAlignment="1" applyProtection="1">
      <alignment horizontal="right" vertical="center"/>
    </xf>
    <xf numFmtId="44" fontId="31" fillId="0" borderId="126" xfId="1" applyFont="1" applyFill="1" applyBorder="1" applyAlignment="1" applyProtection="1">
      <alignment horizontal="right" vertical="center"/>
    </xf>
    <xf numFmtId="165" fontId="7" fillId="0" borderId="88" xfId="0" applyFont="1" applyBorder="1" applyProtection="1"/>
    <xf numFmtId="168" fontId="33" fillId="0" borderId="53" xfId="0" applyNumberFormat="1" applyFont="1" applyFill="1" applyBorder="1" applyAlignment="1">
      <alignment horizontal="left"/>
    </xf>
    <xf numFmtId="168" fontId="37" fillId="0" borderId="2" xfId="1" applyNumberFormat="1" applyFont="1" applyFill="1" applyBorder="1" applyProtection="1"/>
    <xf numFmtId="168" fontId="38" fillId="0" borderId="51" xfId="0" applyNumberFormat="1" applyFont="1" applyFill="1" applyBorder="1" applyProtection="1"/>
    <xf numFmtId="168" fontId="32" fillId="0" borderId="2" xfId="1" applyNumberFormat="1" applyFont="1" applyFill="1" applyBorder="1" applyAlignment="1" applyProtection="1">
      <alignment horizontal="right"/>
    </xf>
    <xf numFmtId="168" fontId="33" fillId="0" borderId="53" xfId="0" applyNumberFormat="1" applyFont="1" applyBorder="1" applyAlignment="1">
      <alignment horizontal="left"/>
    </xf>
    <xf numFmtId="168" fontId="37" fillId="0" borderId="2" xfId="1" applyNumberFormat="1" applyFont="1" applyBorder="1" applyProtection="1"/>
    <xf numFmtId="168" fontId="38" fillId="0" borderId="51" xfId="0" applyNumberFormat="1" applyFont="1" applyBorder="1" applyProtection="1"/>
    <xf numFmtId="168" fontId="35" fillId="0" borderId="59" xfId="0" applyNumberFormat="1" applyFont="1" applyBorder="1" applyAlignment="1">
      <alignment horizontal="left"/>
    </xf>
    <xf numFmtId="168" fontId="37" fillId="0" borderId="2" xfId="0" applyNumberFormat="1" applyFont="1" applyBorder="1" applyProtection="1"/>
    <xf numFmtId="168" fontId="37" fillId="0" borderId="51" xfId="0" applyNumberFormat="1" applyFont="1" applyBorder="1" applyProtection="1"/>
    <xf numFmtId="168" fontId="38" fillId="4" borderId="5" xfId="0" applyNumberFormat="1" applyFont="1" applyFill="1" applyBorder="1" applyAlignment="1">
      <alignment vertical="center"/>
    </xf>
    <xf numFmtId="168" fontId="38" fillId="4" borderId="2" xfId="1" applyNumberFormat="1" applyFont="1" applyFill="1" applyBorder="1" applyAlignment="1" applyProtection="1">
      <alignment horizontal="left"/>
    </xf>
    <xf numFmtId="168" fontId="38" fillId="4" borderId="51" xfId="0" applyNumberFormat="1" applyFont="1" applyFill="1" applyBorder="1" applyProtection="1"/>
    <xf numFmtId="168" fontId="38" fillId="4" borderId="5" xfId="0" applyNumberFormat="1" applyFont="1" applyFill="1" applyBorder="1" applyAlignment="1" applyProtection="1">
      <alignment vertical="center"/>
    </xf>
    <xf numFmtId="168" fontId="38" fillId="4" borderId="2" xfId="1" applyNumberFormat="1" applyFont="1" applyFill="1" applyBorder="1" applyProtection="1"/>
    <xf numFmtId="168" fontId="38" fillId="4" borderId="5" xfId="0" applyNumberFormat="1" applyFont="1" applyFill="1" applyBorder="1" applyAlignment="1" applyProtection="1">
      <alignment horizontal="center"/>
    </xf>
    <xf numFmtId="168" fontId="39" fillId="4" borderId="5" xfId="0" applyNumberFormat="1" applyFont="1" applyFill="1" applyBorder="1" applyAlignment="1">
      <alignment vertical="center"/>
    </xf>
    <xf numFmtId="168" fontId="38" fillId="4" borderId="5" xfId="0" applyNumberFormat="1" applyFont="1" applyFill="1" applyBorder="1" applyAlignment="1" applyProtection="1">
      <alignment horizontal="left" vertical="center"/>
    </xf>
    <xf numFmtId="168" fontId="39" fillId="4" borderId="5" xfId="0" applyNumberFormat="1" applyFont="1" applyFill="1" applyBorder="1" applyAlignment="1">
      <alignment horizontal="left" vertical="center"/>
    </xf>
    <xf numFmtId="168" fontId="38" fillId="4" borderId="28" xfId="0" applyNumberFormat="1" applyFont="1" applyFill="1" applyBorder="1" applyAlignment="1">
      <alignment horizontal="left"/>
    </xf>
    <xf numFmtId="168" fontId="0" fillId="4" borderId="9" xfId="0" applyNumberFormat="1" applyFill="1" applyBorder="1"/>
    <xf numFmtId="168" fontId="54" fillId="4" borderId="9" xfId="0" applyNumberFormat="1" applyFont="1" applyFill="1" applyBorder="1"/>
    <xf numFmtId="168" fontId="22" fillId="4" borderId="9" xfId="0" applyNumberFormat="1" applyFont="1" applyFill="1" applyBorder="1"/>
    <xf numFmtId="168" fontId="38" fillId="4" borderId="5" xfId="0" applyNumberFormat="1" applyFont="1" applyFill="1" applyBorder="1" applyAlignment="1">
      <alignment horizontal="left" vertical="center"/>
    </xf>
    <xf numFmtId="168" fontId="39" fillId="0" borderId="5" xfId="0" applyNumberFormat="1" applyFont="1" applyBorder="1" applyAlignment="1">
      <alignment horizontal="left" vertical="center"/>
    </xf>
    <xf numFmtId="168" fontId="38" fillId="0" borderId="2" xfId="1" applyNumberFormat="1" applyFont="1" applyBorder="1" applyAlignment="1" applyProtection="1">
      <alignment horizontal="left"/>
    </xf>
    <xf numFmtId="168" fontId="38" fillId="0" borderId="5" xfId="0" applyNumberFormat="1" applyFont="1" applyBorder="1" applyAlignment="1" applyProtection="1">
      <alignment horizontal="left" vertical="center"/>
    </xf>
    <xf numFmtId="168" fontId="38" fillId="0" borderId="5" xfId="0" applyNumberFormat="1" applyFont="1" applyBorder="1" applyAlignment="1">
      <alignment horizontal="left" vertical="center"/>
    </xf>
    <xf numFmtId="168" fontId="38" fillId="0" borderId="5" xfId="0" applyNumberFormat="1" applyFont="1" applyBorder="1" applyAlignment="1">
      <alignment vertical="center"/>
    </xf>
    <xf numFmtId="168" fontId="5" fillId="0" borderId="0" xfId="0" applyNumberFormat="1" applyFont="1" applyBorder="1" applyAlignment="1" applyProtection="1">
      <alignment horizontal="left"/>
    </xf>
    <xf numFmtId="168" fontId="5" fillId="0" borderId="0" xfId="0" applyNumberFormat="1" applyFont="1" applyBorder="1" applyProtection="1"/>
    <xf numFmtId="168" fontId="7" fillId="0" borderId="100" xfId="0" applyNumberFormat="1" applyFont="1" applyBorder="1" applyProtection="1"/>
    <xf numFmtId="168" fontId="7" fillId="0" borderId="0" xfId="0" applyNumberFormat="1" applyFont="1" applyBorder="1" applyProtection="1"/>
    <xf numFmtId="168" fontId="5" fillId="7" borderId="0" xfId="0" applyNumberFormat="1" applyFont="1" applyFill="1" applyBorder="1" applyProtection="1"/>
    <xf numFmtId="168" fontId="43" fillId="0" borderId="5" xfId="0" applyNumberFormat="1" applyFont="1" applyBorder="1" applyAlignment="1">
      <alignment horizontal="left"/>
    </xf>
    <xf numFmtId="168" fontId="38" fillId="0" borderId="60" xfId="0" applyNumberFormat="1" applyFont="1" applyBorder="1" applyAlignment="1">
      <alignment horizontal="left" vertical="center"/>
    </xf>
    <xf numFmtId="168" fontId="38" fillId="0" borderId="52" xfId="1" applyNumberFormat="1" applyFont="1" applyBorder="1"/>
    <xf numFmtId="168" fontId="38" fillId="0" borderId="52" xfId="0" applyNumberFormat="1" applyFont="1" applyBorder="1"/>
    <xf numFmtId="168" fontId="35" fillId="0" borderId="59" xfId="0" applyNumberFormat="1" applyFont="1" applyBorder="1" applyAlignment="1">
      <alignment horizontal="left" vertical="center"/>
    </xf>
    <xf numFmtId="168" fontId="37" fillId="0" borderId="54" xfId="0" applyNumberFormat="1" applyFont="1" applyBorder="1" applyProtection="1"/>
    <xf numFmtId="168" fontId="38" fillId="0" borderId="2" xfId="1" applyNumberFormat="1" applyFont="1" applyBorder="1" applyProtection="1"/>
    <xf numFmtId="168" fontId="38" fillId="0" borderId="5" xfId="0" applyNumberFormat="1" applyFont="1" applyFill="1" applyBorder="1" applyAlignment="1">
      <alignment horizontal="left" vertical="center"/>
    </xf>
    <xf numFmtId="168" fontId="38" fillId="0" borderId="2" xfId="1" applyNumberFormat="1" applyFont="1" applyFill="1" applyBorder="1" applyAlignment="1" applyProtection="1">
      <alignment horizontal="left"/>
    </xf>
    <xf numFmtId="168" fontId="35" fillId="0" borderId="60" xfId="0" applyNumberFormat="1" applyFont="1" applyBorder="1" applyAlignment="1">
      <alignment horizontal="left" vertical="center"/>
    </xf>
    <xf numFmtId="168" fontId="37" fillId="0" borderId="52" xfId="1" applyNumberFormat="1" applyFont="1" applyBorder="1"/>
    <xf numFmtId="168" fontId="38" fillId="0" borderId="54" xfId="0" applyNumberFormat="1" applyFont="1" applyFill="1" applyBorder="1" applyProtection="1"/>
    <xf numFmtId="168" fontId="38" fillId="0" borderId="0" xfId="0" applyNumberFormat="1" applyFont="1" applyBorder="1" applyProtection="1"/>
    <xf numFmtId="168" fontId="39" fillId="4" borderId="60" xfId="0" applyNumberFormat="1" applyFont="1" applyFill="1" applyBorder="1"/>
    <xf numFmtId="168" fontId="38" fillId="4" borderId="52" xfId="1" applyNumberFormat="1" applyFont="1" applyFill="1" applyBorder="1"/>
    <xf numFmtId="168" fontId="38" fillId="4" borderId="60" xfId="0" applyNumberFormat="1" applyFont="1" applyFill="1" applyBorder="1" applyAlignment="1">
      <alignment horizontal="left" vertical="center"/>
    </xf>
    <xf numFmtId="168" fontId="39" fillId="0" borderId="60" xfId="0" applyNumberFormat="1" applyFont="1" applyBorder="1"/>
    <xf numFmtId="168" fontId="44" fillId="0" borderId="0" xfId="0" applyNumberFormat="1" applyFont="1" applyBorder="1"/>
    <xf numFmtId="168" fontId="38" fillId="0" borderId="60" xfId="0" applyNumberFormat="1" applyFont="1" applyFill="1" applyBorder="1" applyAlignment="1">
      <alignment horizontal="left" vertical="center"/>
    </xf>
    <xf numFmtId="168" fontId="38" fillId="0" borderId="52" xfId="1" applyNumberFormat="1" applyFont="1" applyFill="1" applyBorder="1"/>
    <xf numFmtId="168" fontId="38" fillId="0" borderId="61" xfId="0" applyNumberFormat="1" applyFont="1" applyBorder="1" applyAlignment="1">
      <alignment horizontal="left" vertical="center"/>
    </xf>
    <xf numFmtId="168" fontId="38" fillId="0" borderId="55" xfId="1" applyNumberFormat="1" applyFont="1" applyBorder="1"/>
    <xf numFmtId="168" fontId="39" fillId="0" borderId="60" xfId="0" applyNumberFormat="1" applyFont="1" applyBorder="1" applyAlignment="1">
      <alignment vertical="center"/>
    </xf>
    <xf numFmtId="168" fontId="36" fillId="0" borderId="2" xfId="0" applyNumberFormat="1" applyFont="1" applyBorder="1" applyAlignment="1" applyProtection="1">
      <alignment horizontal="center"/>
    </xf>
    <xf numFmtId="168" fontId="36" fillId="0" borderId="54" xfId="0" applyNumberFormat="1" applyFont="1" applyBorder="1" applyAlignment="1" applyProtection="1">
      <alignment horizontal="center"/>
    </xf>
    <xf numFmtId="168" fontId="38" fillId="0" borderId="54" xfId="0" applyNumberFormat="1" applyFont="1" applyBorder="1" applyProtection="1"/>
    <xf numFmtId="168" fontId="2" fillId="0" borderId="60" xfId="0" applyNumberFormat="1" applyFont="1" applyBorder="1" applyAlignment="1">
      <alignment horizontal="left" vertical="center"/>
    </xf>
    <xf numFmtId="168" fontId="2" fillId="0" borderId="52" xfId="1" applyNumberFormat="1" applyFont="1" applyBorder="1"/>
    <xf numFmtId="168" fontId="38" fillId="0" borderId="0" xfId="0" applyNumberFormat="1" applyFont="1" applyBorder="1" applyAlignment="1">
      <alignment horizontal="left" vertical="center"/>
    </xf>
    <xf numFmtId="168" fontId="38" fillId="0" borderId="0" xfId="1" applyNumberFormat="1" applyFont="1" applyBorder="1"/>
    <xf numFmtId="168" fontId="35" fillId="0" borderId="59" xfId="0" applyNumberFormat="1" applyFont="1" applyFill="1" applyBorder="1" applyAlignment="1">
      <alignment horizontal="left" vertical="center"/>
    </xf>
    <xf numFmtId="168" fontId="37" fillId="0" borderId="2" xfId="0" applyNumberFormat="1" applyFont="1" applyFill="1" applyBorder="1" applyProtection="1"/>
    <xf numFmtId="168" fontId="37" fillId="0" borderId="54" xfId="0" applyNumberFormat="1" applyFont="1" applyFill="1" applyBorder="1" applyProtection="1"/>
    <xf numFmtId="168" fontId="35" fillId="0" borderId="60" xfId="0" applyNumberFormat="1" applyFont="1" applyFill="1" applyBorder="1" applyAlignment="1">
      <alignment horizontal="left" vertical="center"/>
    </xf>
    <xf numFmtId="168" fontId="35" fillId="4" borderId="60" xfId="0" applyNumberFormat="1" applyFont="1" applyFill="1" applyBorder="1" applyAlignment="1">
      <alignment horizontal="left" vertical="center"/>
    </xf>
    <xf numFmtId="168" fontId="38" fillId="4" borderId="54" xfId="0" applyNumberFormat="1" applyFont="1" applyFill="1" applyBorder="1" applyProtection="1"/>
    <xf numFmtId="168" fontId="36" fillId="4" borderId="2" xfId="0" applyNumberFormat="1" applyFont="1" applyFill="1" applyBorder="1" applyAlignment="1" applyProtection="1">
      <alignment horizontal="center"/>
    </xf>
    <xf numFmtId="168" fontId="36" fillId="4" borderId="54" xfId="0" applyNumberFormat="1" applyFont="1" applyFill="1" applyBorder="1" applyAlignment="1" applyProtection="1">
      <alignment horizontal="center"/>
    </xf>
    <xf numFmtId="168" fontId="37" fillId="0" borderId="51" xfId="0" applyNumberFormat="1" applyFont="1" applyFill="1" applyBorder="1" applyProtection="1"/>
    <xf numFmtId="168" fontId="38" fillId="0" borderId="60" xfId="0" applyNumberFormat="1" applyFont="1" applyFill="1" applyBorder="1" applyAlignment="1"/>
    <xf numFmtId="168" fontId="40" fillId="0" borderId="60" xfId="0" applyNumberFormat="1" applyFont="1" applyBorder="1" applyAlignment="1">
      <alignment horizontal="left"/>
    </xf>
    <xf numFmtId="168" fontId="38" fillId="0" borderId="56" xfId="1" applyNumberFormat="1" applyFont="1" applyBorder="1"/>
    <xf numFmtId="168" fontId="39" fillId="4" borderId="51" xfId="0" applyNumberFormat="1" applyFont="1" applyFill="1" applyBorder="1" applyProtection="1"/>
    <xf numFmtId="168" fontId="38" fillId="4" borderId="124" xfId="0" applyNumberFormat="1" applyFont="1" applyFill="1" applyBorder="1" applyAlignment="1">
      <alignment horizontal="left" vertical="center"/>
    </xf>
    <xf numFmtId="168" fontId="38" fillId="4" borderId="125" xfId="1" applyNumberFormat="1" applyFont="1" applyFill="1" applyBorder="1"/>
    <xf numFmtId="168" fontId="38" fillId="4" borderId="71" xfId="0" applyNumberFormat="1" applyFont="1" applyFill="1" applyBorder="1" applyProtection="1"/>
    <xf numFmtId="168" fontId="32" fillId="0" borderId="70" xfId="1" applyNumberFormat="1" applyFont="1" applyFill="1" applyBorder="1" applyAlignment="1" applyProtection="1">
      <alignment horizontal="right"/>
    </xf>
    <xf numFmtId="165" fontId="0" fillId="0" borderId="0" xfId="0" applyBorder="1" applyAlignment="1">
      <alignment vertical="center"/>
    </xf>
    <xf numFmtId="165" fontId="23" fillId="0" borderId="95" xfId="0" applyFont="1" applyBorder="1" applyAlignment="1">
      <alignment horizontal="center" vertical="center"/>
    </xf>
    <xf numFmtId="165" fontId="23" fillId="0" borderId="96" xfId="0" applyFont="1" applyBorder="1" applyAlignment="1">
      <alignment horizontal="center" vertical="center"/>
    </xf>
    <xf numFmtId="165" fontId="23" fillId="0" borderId="97" xfId="0" applyFont="1" applyBorder="1" applyAlignment="1">
      <alignment horizontal="center" vertical="center"/>
    </xf>
    <xf numFmtId="165" fontId="0" fillId="0" borderId="0" xfId="0" applyBorder="1" applyAlignment="1">
      <alignment vertical="center"/>
    </xf>
    <xf numFmtId="165" fontId="25" fillId="0" borderId="118" xfId="0" applyFont="1" applyBorder="1" applyAlignment="1" applyProtection="1">
      <alignment horizontal="center"/>
    </xf>
    <xf numFmtId="165" fontId="25" fillId="0" borderId="3" xfId="0" applyFont="1" applyBorder="1" applyAlignment="1" applyProtection="1">
      <alignment horizontal="center"/>
    </xf>
    <xf numFmtId="165" fontId="25" fillId="0" borderId="119" xfId="0" applyFont="1" applyBorder="1" applyAlignment="1" applyProtection="1">
      <alignment horizontal="center"/>
    </xf>
    <xf numFmtId="165" fontId="28" fillId="5" borderId="31" xfId="0" applyFont="1" applyFill="1" applyBorder="1" applyAlignment="1" applyProtection="1">
      <alignment horizontal="center"/>
    </xf>
    <xf numFmtId="165" fontId="28" fillId="5" borderId="4" xfId="0" applyFont="1" applyFill="1" applyBorder="1" applyAlignment="1" applyProtection="1">
      <alignment horizontal="center"/>
    </xf>
    <xf numFmtId="165" fontId="28" fillId="5" borderId="32" xfId="0" applyFont="1" applyFill="1" applyBorder="1" applyAlignment="1" applyProtection="1">
      <alignment horizontal="center"/>
    </xf>
    <xf numFmtId="165" fontId="23" fillId="0" borderId="40" xfId="0" applyFont="1" applyBorder="1" applyAlignment="1">
      <alignment horizontal="center" vertical="center"/>
    </xf>
    <xf numFmtId="165" fontId="23" fillId="0" borderId="3" xfId="0" applyFont="1" applyBorder="1" applyAlignment="1">
      <alignment horizontal="center" vertical="center"/>
    </xf>
    <xf numFmtId="165" fontId="23" fillId="0" borderId="41" xfId="0" applyFont="1" applyBorder="1" applyAlignment="1">
      <alignment horizontal="center" vertical="center"/>
    </xf>
    <xf numFmtId="165" fontId="25" fillId="0" borderId="40" xfId="0" applyFont="1" applyBorder="1" applyAlignment="1" applyProtection="1">
      <alignment horizontal="center"/>
    </xf>
    <xf numFmtId="165" fontId="25" fillId="0" borderId="41" xfId="0" applyFont="1" applyBorder="1" applyAlignment="1" applyProtection="1">
      <alignment horizontal="center"/>
    </xf>
    <xf numFmtId="165" fontId="51" fillId="0" borderId="40" xfId="0" applyFont="1" applyBorder="1" applyAlignment="1" applyProtection="1">
      <alignment horizontal="center"/>
    </xf>
    <xf numFmtId="165" fontId="51" fillId="0" borderId="3" xfId="0" applyFont="1" applyBorder="1" applyAlignment="1" applyProtection="1">
      <alignment horizontal="center"/>
    </xf>
    <xf numFmtId="165" fontId="51" fillId="0" borderId="41" xfId="0" applyFont="1" applyBorder="1" applyAlignment="1" applyProtection="1">
      <alignment horizontal="center"/>
    </xf>
    <xf numFmtId="165" fontId="47" fillId="0" borderId="66" xfId="0" applyFont="1" applyBorder="1" applyAlignment="1" applyProtection="1">
      <alignment horizontal="center"/>
    </xf>
    <xf numFmtId="165" fontId="52" fillId="0" borderId="84" xfId="0" applyFont="1" applyBorder="1" applyAlignment="1">
      <alignment horizontal="center"/>
    </xf>
    <xf numFmtId="168" fontId="43" fillId="0" borderId="57" xfId="0" applyNumberFormat="1" applyFont="1" applyBorder="1" applyAlignment="1">
      <alignment horizontal="center"/>
    </xf>
    <xf numFmtId="168" fontId="43" fillId="0" borderId="0" xfId="0" applyNumberFormat="1" applyFont="1" applyBorder="1" applyAlignment="1">
      <alignment horizontal="center"/>
    </xf>
    <xf numFmtId="168" fontId="43" fillId="0" borderId="123" xfId="0" applyNumberFormat="1" applyFont="1" applyBorder="1" applyAlignment="1">
      <alignment horizontal="center"/>
    </xf>
    <xf numFmtId="165" fontId="10" fillId="0" borderId="0" xfId="0" applyFont="1" applyBorder="1" applyAlignment="1" applyProtection="1">
      <alignment horizontal="center"/>
    </xf>
    <xf numFmtId="168" fontId="39" fillId="4" borderId="67" xfId="0" applyNumberFormat="1" applyFont="1" applyFill="1" applyBorder="1" applyAlignment="1">
      <alignment horizontal="left" vertical="top" wrapText="1"/>
    </xf>
    <xf numFmtId="168" fontId="39" fillId="4" borderId="9" xfId="0" applyNumberFormat="1" applyFont="1" applyFill="1" applyBorder="1" applyAlignment="1">
      <alignment horizontal="left" vertical="top" wrapText="1"/>
    </xf>
    <xf numFmtId="165" fontId="33" fillId="0" borderId="92" xfId="8" applyFont="1" applyFill="1" applyBorder="1" applyAlignment="1">
      <alignment horizontal="center"/>
    </xf>
    <xf numFmtId="171" fontId="26" fillId="0" borderId="100" xfId="0" applyNumberFormat="1" applyFont="1" applyBorder="1" applyAlignment="1">
      <alignment horizontal="center" vertical="center"/>
    </xf>
    <xf numFmtId="171" fontId="26" fillId="0" borderId="120" xfId="0" applyNumberFormat="1" applyFont="1" applyBorder="1" applyAlignment="1">
      <alignment horizontal="center" vertical="center"/>
    </xf>
    <xf numFmtId="167" fontId="49" fillId="0" borderId="79" xfId="0" applyNumberFormat="1" applyFont="1" applyFill="1" applyBorder="1" applyAlignment="1" applyProtection="1">
      <alignment horizontal="center"/>
    </xf>
    <xf numFmtId="165" fontId="51" fillId="0" borderId="95" xfId="0" applyFont="1" applyBorder="1" applyAlignment="1" applyProtection="1">
      <alignment horizontal="center"/>
    </xf>
    <xf numFmtId="165" fontId="51" fillId="0" borderId="96" xfId="0" applyFont="1" applyBorder="1" applyAlignment="1" applyProtection="1">
      <alignment horizontal="center"/>
    </xf>
    <xf numFmtId="165" fontId="51" fillId="0" borderId="97" xfId="0" applyFont="1" applyBorder="1" applyAlignment="1" applyProtection="1">
      <alignment horizontal="center"/>
    </xf>
    <xf numFmtId="165" fontId="0" fillId="0" borderId="98" xfId="0" applyBorder="1" applyProtection="1"/>
    <xf numFmtId="165" fontId="0" fillId="0" borderId="99" xfId="0" applyBorder="1"/>
    <xf numFmtId="165" fontId="3" fillId="0" borderId="98" xfId="0" applyFont="1" applyBorder="1" applyAlignment="1" applyProtection="1">
      <alignment horizontal="center"/>
    </xf>
    <xf numFmtId="165" fontId="46" fillId="0" borderId="100" xfId="0" applyFont="1" applyBorder="1" applyProtection="1"/>
    <xf numFmtId="165" fontId="3" fillId="0" borderId="100" xfId="0" applyFont="1" applyBorder="1" applyProtection="1"/>
    <xf numFmtId="165" fontId="36" fillId="0" borderId="99" xfId="0" applyFont="1" applyFill="1" applyBorder="1" applyProtection="1"/>
    <xf numFmtId="165" fontId="3" fillId="0" borderId="99" xfId="0" applyFont="1" applyBorder="1" applyProtection="1"/>
    <xf numFmtId="165" fontId="0" fillId="0" borderId="127" xfId="0" applyBorder="1"/>
    <xf numFmtId="165" fontId="3" fillId="0" borderId="101" xfId="0" applyFont="1" applyBorder="1" applyProtection="1"/>
    <xf numFmtId="165" fontId="3" fillId="0" borderId="128" xfId="0" applyFont="1" applyBorder="1" applyProtection="1"/>
    <xf numFmtId="165" fontId="52" fillId="0" borderId="129" xfId="0" applyFont="1" applyBorder="1" applyAlignment="1">
      <alignment horizontal="center"/>
    </xf>
    <xf numFmtId="165" fontId="28" fillId="5" borderId="103" xfId="0" applyFont="1" applyFill="1" applyBorder="1" applyAlignment="1" applyProtection="1">
      <alignment horizontal="center"/>
    </xf>
    <xf numFmtId="165" fontId="28" fillId="5" borderId="104" xfId="0" applyFont="1" applyFill="1" applyBorder="1" applyAlignment="1" applyProtection="1">
      <alignment horizontal="center"/>
    </xf>
    <xf numFmtId="165" fontId="5" fillId="0" borderId="130" xfId="0" applyFont="1" applyBorder="1" applyProtection="1"/>
    <xf numFmtId="165" fontId="7" fillId="0" borderId="131" xfId="0" applyFont="1" applyBorder="1" applyAlignment="1" applyProtection="1">
      <alignment horizontal="center"/>
    </xf>
    <xf numFmtId="165" fontId="5" fillId="0" borderId="132" xfId="0" applyFont="1" applyBorder="1" applyAlignment="1" applyProtection="1">
      <alignment horizontal="center"/>
    </xf>
    <xf numFmtId="165" fontId="7" fillId="0" borderId="133" xfId="0" applyFont="1" applyBorder="1" applyAlignment="1" applyProtection="1">
      <alignment horizontal="center"/>
    </xf>
    <xf numFmtId="165" fontId="0" fillId="0" borderId="98" xfId="0" applyBorder="1" applyAlignment="1" applyProtection="1">
      <alignment horizontal="center"/>
    </xf>
    <xf numFmtId="165" fontId="8" fillId="2" borderId="118" xfId="0" applyFont="1" applyFill="1" applyBorder="1" applyAlignment="1" applyProtection="1">
      <alignment horizontal="center"/>
    </xf>
    <xf numFmtId="167" fontId="49" fillId="0" borderId="133" xfId="0" applyNumberFormat="1" applyFont="1" applyBorder="1" applyAlignment="1" applyProtection="1">
      <alignment horizontal="center"/>
    </xf>
    <xf numFmtId="44" fontId="31" fillId="0" borderId="112" xfId="1" applyFont="1" applyFill="1" applyBorder="1" applyAlignment="1" applyProtection="1">
      <alignment horizontal="right" vertical="center"/>
    </xf>
    <xf numFmtId="44" fontId="15" fillId="0" borderId="134" xfId="1" applyFont="1" applyFill="1" applyBorder="1" applyProtection="1"/>
    <xf numFmtId="167" fontId="49" fillId="0" borderId="135" xfId="0" applyNumberFormat="1" applyFont="1" applyBorder="1" applyAlignment="1" applyProtection="1">
      <alignment horizontal="center"/>
    </xf>
    <xf numFmtId="167" fontId="22" fillId="0" borderId="98" xfId="0" applyNumberFormat="1" applyFont="1" applyBorder="1" applyAlignment="1">
      <alignment horizontal="center"/>
    </xf>
    <xf numFmtId="44" fontId="22" fillId="0" borderId="99" xfId="1" applyFont="1" applyBorder="1" applyAlignment="1" applyProtection="1">
      <alignment horizontal="right"/>
    </xf>
    <xf numFmtId="167" fontId="5" fillId="0" borderId="98" xfId="0" applyNumberFormat="1" applyFont="1" applyBorder="1" applyProtection="1"/>
    <xf numFmtId="165" fontId="5" fillId="7" borderId="100" xfId="0" applyFont="1" applyFill="1" applyBorder="1" applyProtection="1"/>
    <xf numFmtId="44" fontId="5" fillId="0" borderId="120" xfId="1" applyFont="1" applyBorder="1" applyProtection="1"/>
    <xf numFmtId="44" fontId="5" fillId="0" borderId="99" xfId="1" applyFont="1" applyBorder="1" applyProtection="1"/>
    <xf numFmtId="167" fontId="7" fillId="0" borderId="121" xfId="0" applyNumberFormat="1" applyFont="1" applyBorder="1" applyProtection="1"/>
    <xf numFmtId="44" fontId="5" fillId="0" borderId="122" xfId="1" applyFont="1" applyBorder="1" applyProtection="1"/>
    <xf numFmtId="167" fontId="49" fillId="0" borderId="133" xfId="0" applyNumberFormat="1" applyFont="1" applyFill="1" applyBorder="1" applyAlignment="1" applyProtection="1">
      <alignment horizontal="center"/>
    </xf>
    <xf numFmtId="165" fontId="22" fillId="0" borderId="98" xfId="0" applyFont="1" applyBorder="1"/>
    <xf numFmtId="165" fontId="49" fillId="0" borderId="133" xfId="0" applyFont="1" applyBorder="1" applyAlignment="1" applyProtection="1">
      <alignment horizontal="center"/>
    </xf>
    <xf numFmtId="165" fontId="49" fillId="0" borderId="136" xfId="0" applyFont="1" applyBorder="1" applyAlignment="1" applyProtection="1">
      <alignment horizontal="center"/>
    </xf>
    <xf numFmtId="44" fontId="31" fillId="0" borderId="137" xfId="1" applyFont="1" applyFill="1" applyBorder="1" applyAlignment="1" applyProtection="1">
      <alignment horizontal="right" vertical="center"/>
    </xf>
    <xf numFmtId="165" fontId="49" fillId="0" borderId="138" xfId="0" applyFont="1" applyBorder="1" applyAlignment="1" applyProtection="1">
      <alignment horizontal="center"/>
    </xf>
    <xf numFmtId="168" fontId="15" fillId="0" borderId="139" xfId="1" applyNumberFormat="1" applyFont="1" applyBorder="1" applyProtection="1"/>
    <xf numFmtId="165" fontId="50" fillId="0" borderId="103" xfId="0" applyFont="1" applyBorder="1" applyAlignment="1" applyProtection="1">
      <alignment horizontal="center"/>
    </xf>
    <xf numFmtId="165" fontId="5" fillId="0" borderId="119" xfId="0" applyNumberFormat="1" applyFont="1" applyBorder="1" applyProtection="1"/>
    <xf numFmtId="165" fontId="7" fillId="0" borderId="98" xfId="0" applyFont="1" applyBorder="1" applyProtection="1"/>
    <xf numFmtId="165" fontId="7" fillId="0" borderId="99" xfId="0" applyFont="1" applyBorder="1" applyProtection="1"/>
    <xf numFmtId="165" fontId="5" fillId="7" borderId="120" xfId="0" applyFont="1" applyFill="1" applyBorder="1" applyProtection="1"/>
    <xf numFmtId="165" fontId="5" fillId="7" borderId="99" xfId="0" applyFont="1" applyFill="1" applyBorder="1" applyProtection="1"/>
    <xf numFmtId="165" fontId="33" fillId="0" borderId="121" xfId="0" applyFont="1" applyBorder="1" applyProtection="1"/>
    <xf numFmtId="165" fontId="33" fillId="0" borderId="88" xfId="0" applyFont="1" applyBorder="1" applyProtection="1"/>
    <xf numFmtId="165" fontId="11" fillId="0" borderId="88" xfId="0" applyFont="1" applyBorder="1" applyAlignment="1" applyProtection="1">
      <alignment horizontal="center"/>
    </xf>
    <xf numFmtId="165" fontId="34" fillId="0" borderId="88" xfId="0" applyFont="1" applyBorder="1" applyProtection="1"/>
    <xf numFmtId="165" fontId="0" fillId="0" borderId="122" xfId="0" applyBorder="1" applyProtection="1"/>
    <xf numFmtId="44" fontId="31" fillId="0" borderId="109" xfId="1" applyFont="1" applyFill="1" applyBorder="1" applyAlignment="1" applyProtection="1">
      <alignment horizontal="right" vertical="center"/>
    </xf>
    <xf numFmtId="167" fontId="49" fillId="0" borderId="28" xfId="0" applyNumberFormat="1" applyFont="1" applyBorder="1" applyAlignment="1">
      <alignment horizontal="center"/>
    </xf>
    <xf numFmtId="167" fontId="49" fillId="0" borderId="133" xfId="0" applyNumberFormat="1" applyFont="1" applyBorder="1" applyAlignment="1">
      <alignment horizontal="center"/>
    </xf>
    <xf numFmtId="1" fontId="22" fillId="0" borderId="133" xfId="0" applyNumberFormat="1" applyFont="1" applyBorder="1" applyAlignment="1">
      <alignment horizontal="center"/>
    </xf>
    <xf numFmtId="165" fontId="38" fillId="0" borderId="28" xfId="0" applyFont="1" applyBorder="1" applyAlignment="1">
      <alignment horizontal="left"/>
    </xf>
    <xf numFmtId="165" fontId="0" fillId="0" borderId="9" xfId="0" applyBorder="1"/>
    <xf numFmtId="168" fontId="2" fillId="0" borderId="0" xfId="0" applyNumberFormat="1" applyFont="1" applyAlignment="1">
      <alignment horizontal="left" vertical="center"/>
    </xf>
    <xf numFmtId="1" fontId="22" fillId="4" borderId="140" xfId="0" applyNumberFormat="1" applyFont="1" applyFill="1" applyBorder="1" applyAlignment="1">
      <alignment horizontal="center"/>
    </xf>
    <xf numFmtId="1" fontId="22" fillId="0" borderId="140" xfId="0" applyNumberFormat="1" applyFont="1" applyBorder="1" applyAlignment="1">
      <alignment horizontal="center"/>
    </xf>
    <xf numFmtId="1" fontId="22" fillId="0" borderId="141" xfId="0" applyNumberFormat="1" applyFont="1" applyBorder="1" applyAlignment="1">
      <alignment horizontal="center"/>
    </xf>
    <xf numFmtId="1" fontId="12" fillId="0" borderId="140" xfId="0" applyNumberFormat="1" applyFont="1" applyBorder="1" applyAlignment="1">
      <alignment horizontal="center"/>
    </xf>
    <xf numFmtId="1" fontId="34" fillId="0" borderId="141" xfId="0" applyNumberFormat="1" applyFont="1" applyBorder="1"/>
    <xf numFmtId="1" fontId="22" fillId="0" borderId="142" xfId="0" applyNumberFormat="1" applyFont="1" applyBorder="1" applyAlignment="1">
      <alignment horizontal="center"/>
    </xf>
    <xf numFmtId="1" fontId="22" fillId="0" borderId="143" xfId="0" applyNumberFormat="1" applyFont="1" applyBorder="1" applyAlignment="1">
      <alignment horizontal="center"/>
    </xf>
    <xf numFmtId="165" fontId="38" fillId="0" borderId="5" xfId="0" applyFont="1" applyBorder="1" applyAlignment="1">
      <alignment horizontal="left" vertical="center"/>
    </xf>
    <xf numFmtId="44" fontId="38" fillId="0" borderId="2" xfId="1" applyFont="1" applyBorder="1" applyAlignment="1" applyProtection="1">
      <alignment horizontal="left"/>
    </xf>
    <xf numFmtId="44" fontId="38" fillId="0" borderId="51" xfId="0" applyNumberFormat="1" applyFont="1" applyBorder="1"/>
    <xf numFmtId="44" fontId="38" fillId="0" borderId="2" xfId="1" applyFont="1" applyFill="1" applyBorder="1" applyAlignment="1" applyProtection="1">
      <alignment horizontal="left"/>
    </xf>
    <xf numFmtId="1" fontId="22" fillId="4" borderId="143" xfId="0" applyNumberFormat="1" applyFont="1" applyFill="1" applyBorder="1" applyAlignment="1">
      <alignment horizontal="center"/>
    </xf>
    <xf numFmtId="1" fontId="22" fillId="0" borderId="98" xfId="0" applyNumberFormat="1" applyFont="1" applyBorder="1" applyAlignment="1">
      <alignment horizontal="center"/>
    </xf>
    <xf numFmtId="165" fontId="5" fillId="0" borderId="98" xfId="9" applyFont="1" applyBorder="1"/>
    <xf numFmtId="165" fontId="7" fillId="0" borderId="98" xfId="9" applyFont="1" applyBorder="1"/>
    <xf numFmtId="1" fontId="0" fillId="0" borderId="95" xfId="0" applyNumberFormat="1" applyBorder="1"/>
    <xf numFmtId="1" fontId="0" fillId="0" borderId="98" xfId="0" applyNumberFormat="1" applyBorder="1"/>
    <xf numFmtId="1" fontId="32" fillId="3" borderId="130" xfId="0" applyNumberFormat="1" applyFont="1" applyFill="1" applyBorder="1" applyAlignment="1" applyProtection="1">
      <alignment horizontal="left"/>
    </xf>
    <xf numFmtId="165" fontId="32" fillId="3" borderId="91" xfId="0" applyFont="1" applyFill="1" applyBorder="1"/>
    <xf numFmtId="165" fontId="32" fillId="3" borderId="101" xfId="0" applyFont="1" applyFill="1" applyBorder="1"/>
    <xf numFmtId="1" fontId="22" fillId="0" borderId="103" xfId="8" applyNumberFormat="1" applyFont="1" applyFill="1" applyBorder="1" applyAlignment="1" applyProtection="1">
      <alignment horizontal="left"/>
    </xf>
    <xf numFmtId="165" fontId="33" fillId="0" borderId="7" xfId="8" applyFont="1" applyFill="1" applyBorder="1" applyAlignment="1">
      <alignment horizontal="center"/>
    </xf>
    <xf numFmtId="165" fontId="33" fillId="0" borderId="53" xfId="8" applyFont="1" applyFill="1" applyBorder="1" applyAlignment="1">
      <alignment horizontal="center"/>
    </xf>
    <xf numFmtId="165" fontId="22" fillId="0" borderId="48" xfId="8" applyFont="1" applyFill="1" applyBorder="1"/>
    <xf numFmtId="165" fontId="22" fillId="0" borderId="144" xfId="8" applyFont="1" applyFill="1" applyBorder="1"/>
    <xf numFmtId="1" fontId="32" fillId="0" borderId="145" xfId="0" applyNumberFormat="1" applyFont="1" applyBorder="1" applyAlignment="1" applyProtection="1">
      <alignment horizontal="center"/>
    </xf>
    <xf numFmtId="165" fontId="32" fillId="0" borderId="146" xfId="0" applyFont="1" applyBorder="1" applyAlignment="1" applyProtection="1">
      <alignment horizontal="center"/>
    </xf>
    <xf numFmtId="1" fontId="34" fillId="0" borderId="141" xfId="0" applyNumberFormat="1" applyFont="1" applyBorder="1" applyAlignment="1"/>
    <xf numFmtId="167" fontId="36" fillId="0" borderId="134" xfId="0" applyNumberFormat="1" applyFont="1" applyBorder="1" applyAlignment="1" applyProtection="1">
      <alignment horizontal="center"/>
    </xf>
    <xf numFmtId="1" fontId="32" fillId="0" borderId="141" xfId="0" applyNumberFormat="1" applyFont="1" applyBorder="1" applyAlignment="1">
      <alignment horizontal="center"/>
    </xf>
    <xf numFmtId="168" fontId="32" fillId="0" borderId="134" xfId="1" applyNumberFormat="1" applyFont="1" applyFill="1" applyBorder="1" applyAlignment="1" applyProtection="1">
      <alignment horizontal="right"/>
    </xf>
    <xf numFmtId="168" fontId="32" fillId="0" borderId="134" xfId="1" applyNumberFormat="1" applyFont="1" applyBorder="1" applyAlignment="1" applyProtection="1">
      <alignment horizontal="right"/>
    </xf>
    <xf numFmtId="168" fontId="32" fillId="0" borderId="134" xfId="0" applyNumberFormat="1" applyFont="1" applyBorder="1" applyAlignment="1" applyProtection="1">
      <alignment horizontal="right"/>
    </xf>
    <xf numFmtId="1" fontId="32" fillId="4" borderId="140" xfId="0" applyNumberFormat="1" applyFont="1" applyFill="1" applyBorder="1" applyAlignment="1">
      <alignment horizontal="center"/>
    </xf>
    <xf numFmtId="168" fontId="39" fillId="4" borderId="147" xfId="0" applyNumberFormat="1" applyFont="1" applyFill="1" applyBorder="1" applyAlignment="1">
      <alignment horizontal="left" vertical="top" wrapText="1"/>
    </xf>
    <xf numFmtId="168" fontId="32" fillId="4" borderId="134" xfId="1" applyNumberFormat="1" applyFont="1" applyFill="1" applyBorder="1" applyAlignment="1" applyProtection="1">
      <alignment horizontal="right"/>
    </xf>
    <xf numFmtId="1" fontId="32" fillId="4" borderId="140" xfId="0" applyNumberFormat="1" applyFont="1" applyFill="1" applyBorder="1" applyAlignment="1" applyProtection="1">
      <alignment horizontal="center"/>
    </xf>
    <xf numFmtId="1" fontId="22" fillId="4" borderId="133" xfId="0" applyNumberFormat="1" applyFont="1" applyFill="1" applyBorder="1" applyAlignment="1">
      <alignment horizontal="center"/>
    </xf>
    <xf numFmtId="1" fontId="32" fillId="0" borderId="140" xfId="0" applyNumberFormat="1" applyFont="1" applyBorder="1" applyAlignment="1">
      <alignment horizontal="center"/>
    </xf>
    <xf numFmtId="168" fontId="5" fillId="7" borderId="100" xfId="0" applyNumberFormat="1" applyFont="1" applyFill="1" applyBorder="1" applyProtection="1"/>
    <xf numFmtId="168" fontId="5" fillId="0" borderId="120" xfId="0" applyNumberFormat="1" applyFont="1" applyBorder="1" applyProtection="1"/>
    <xf numFmtId="168" fontId="5" fillId="0" borderId="99" xfId="0" applyNumberFormat="1" applyFont="1" applyBorder="1" applyProtection="1"/>
    <xf numFmtId="168" fontId="32" fillId="0" borderId="99" xfId="1" applyNumberFormat="1" applyFont="1" applyBorder="1" applyAlignment="1" applyProtection="1">
      <alignment horizontal="right"/>
    </xf>
    <xf numFmtId="168" fontId="5" fillId="7" borderId="127" xfId="0" applyNumberFormat="1" applyFont="1" applyFill="1" applyBorder="1" applyProtection="1"/>
    <xf numFmtId="168" fontId="5" fillId="0" borderId="127" xfId="0" applyNumberFormat="1" applyFont="1" applyBorder="1" applyProtection="1"/>
    <xf numFmtId="168" fontId="32" fillId="0" borderId="148" xfId="1" applyNumberFormat="1" applyFont="1" applyBorder="1" applyAlignment="1">
      <alignment horizontal="right"/>
    </xf>
    <xf numFmtId="1" fontId="32" fillId="0" borderId="140" xfId="0" applyNumberFormat="1" applyFont="1" applyFill="1" applyBorder="1" applyAlignment="1">
      <alignment horizontal="center"/>
    </xf>
    <xf numFmtId="1" fontId="32" fillId="0" borderId="143" xfId="0" applyNumberFormat="1" applyFont="1" applyBorder="1" applyAlignment="1">
      <alignment horizontal="center"/>
    </xf>
    <xf numFmtId="1" fontId="32" fillId="0" borderId="149" xfId="0" applyNumberFormat="1" applyFont="1" applyBorder="1" applyAlignment="1">
      <alignment horizontal="center"/>
    </xf>
    <xf numFmtId="168" fontId="32" fillId="4" borderId="148" xfId="1" applyNumberFormat="1" applyFont="1" applyFill="1" applyBorder="1" applyAlignment="1">
      <alignment horizontal="right"/>
    </xf>
    <xf numFmtId="168" fontId="32" fillId="4" borderId="99" xfId="1" applyNumberFormat="1" applyFont="1" applyFill="1" applyBorder="1" applyAlignment="1">
      <alignment horizontal="right"/>
    </xf>
    <xf numFmtId="168" fontId="32" fillId="0" borderId="99" xfId="1" applyNumberFormat="1" applyFont="1" applyBorder="1" applyAlignment="1">
      <alignment horizontal="right"/>
    </xf>
    <xf numFmtId="168" fontId="33" fillId="0" borderId="134" xfId="0" applyNumberFormat="1" applyFont="1" applyBorder="1" applyAlignment="1" applyProtection="1">
      <alignment horizontal="right"/>
    </xf>
    <xf numFmtId="1" fontId="34" fillId="0" borderId="141" xfId="0" applyNumberFormat="1" applyFont="1" applyFill="1" applyBorder="1" applyAlignment="1"/>
    <xf numFmtId="168" fontId="32" fillId="0" borderId="134" xfId="0" applyNumberFormat="1" applyFont="1" applyFill="1" applyBorder="1" applyAlignment="1" applyProtection="1">
      <alignment horizontal="right"/>
    </xf>
    <xf numFmtId="1" fontId="32" fillId="0" borderId="143" xfId="0" applyNumberFormat="1" applyFont="1" applyFill="1" applyBorder="1" applyAlignment="1">
      <alignment horizontal="center"/>
    </xf>
    <xf numFmtId="168" fontId="32" fillId="0" borderId="148" xfId="1" applyNumberFormat="1" applyFont="1" applyFill="1" applyBorder="1" applyAlignment="1">
      <alignment horizontal="right"/>
    </xf>
    <xf numFmtId="1" fontId="32" fillId="4" borderId="143" xfId="0" applyNumberFormat="1" applyFont="1" applyFill="1" applyBorder="1" applyAlignment="1">
      <alignment horizontal="center"/>
    </xf>
    <xf numFmtId="168" fontId="33" fillId="4" borderId="134" xfId="0" applyNumberFormat="1" applyFont="1" applyFill="1" applyBorder="1" applyAlignment="1" applyProtection="1">
      <alignment horizontal="right"/>
    </xf>
    <xf numFmtId="1" fontId="32" fillId="0" borderId="142" xfId="0" applyNumberFormat="1" applyFont="1" applyBorder="1" applyAlignment="1">
      <alignment horizontal="center"/>
    </xf>
    <xf numFmtId="1" fontId="32" fillId="4" borderId="150" xfId="0" applyNumberFormat="1" applyFont="1" applyFill="1" applyBorder="1" applyAlignment="1">
      <alignment horizontal="center"/>
    </xf>
    <xf numFmtId="168" fontId="32" fillId="0" borderId="139" xfId="1" applyNumberFormat="1" applyFont="1" applyFill="1" applyBorder="1" applyAlignment="1" applyProtection="1">
      <alignment horizontal="right"/>
    </xf>
    <xf numFmtId="165" fontId="5" fillId="0" borderId="0" xfId="9" applyFont="1" applyBorder="1"/>
    <xf numFmtId="165" fontId="10" fillId="0" borderId="0" xfId="9" applyFont="1" applyBorder="1"/>
    <xf numFmtId="165" fontId="7" fillId="0" borderId="0" xfId="9" applyFont="1" applyBorder="1"/>
    <xf numFmtId="168" fontId="39" fillId="0" borderId="53" xfId="0" applyNumberFormat="1" applyFont="1" applyBorder="1" applyAlignment="1">
      <alignment horizontal="left" vertical="center"/>
    </xf>
    <xf numFmtId="168" fontId="38" fillId="0" borderId="106" xfId="1" applyNumberFormat="1" applyFont="1" applyBorder="1" applyAlignment="1" applyProtection="1">
      <alignment horizontal="left"/>
    </xf>
    <xf numFmtId="168" fontId="38" fillId="0" borderId="106" xfId="1" applyNumberFormat="1" applyFont="1" applyBorder="1" applyAlignment="1" applyProtection="1">
      <alignment horizontal="right"/>
    </xf>
    <xf numFmtId="168" fontId="38" fillId="0" borderId="151" xfId="0" applyNumberFormat="1" applyFont="1" applyBorder="1" applyProtection="1"/>
    <xf numFmtId="168" fontId="33" fillId="0" borderId="106" xfId="1" applyNumberFormat="1" applyFont="1" applyBorder="1" applyAlignment="1" applyProtection="1">
      <alignment horizontal="right"/>
    </xf>
    <xf numFmtId="168" fontId="32" fillId="0" borderId="106" xfId="1" applyNumberFormat="1" applyFont="1" applyBorder="1" applyAlignment="1" applyProtection="1">
      <alignment horizontal="right"/>
    </xf>
    <xf numFmtId="168" fontId="32" fillId="0" borderId="152" xfId="1" applyNumberFormat="1" applyFont="1" applyBorder="1" applyAlignment="1" applyProtection="1">
      <alignment horizontal="right"/>
    </xf>
    <xf numFmtId="165" fontId="17" fillId="0" borderId="121" xfId="0" applyFont="1" applyBorder="1" applyProtection="1"/>
    <xf numFmtId="168" fontId="5" fillId="0" borderId="88" xfId="0" applyNumberFormat="1" applyFont="1" applyBorder="1" applyAlignment="1" applyProtection="1">
      <alignment horizontal="left"/>
    </xf>
    <xf numFmtId="168" fontId="5" fillId="0" borderId="88" xfId="0" applyNumberFormat="1" applyFont="1" applyBorder="1" applyProtection="1"/>
    <xf numFmtId="168" fontId="7" fillId="0" borderId="88" xfId="0" applyNumberFormat="1" applyFont="1" applyBorder="1" applyProtection="1"/>
    <xf numFmtId="168" fontId="5" fillId="0" borderId="122" xfId="0" applyNumberFormat="1" applyFont="1" applyBorder="1" applyProtection="1"/>
    <xf numFmtId="168" fontId="35" fillId="0" borderId="153" xfId="0" applyNumberFormat="1" applyFont="1" applyBorder="1" applyAlignment="1">
      <alignment horizontal="left" vertical="center"/>
    </xf>
    <xf numFmtId="168" fontId="37" fillId="0" borderId="56" xfId="1" applyNumberFormat="1" applyFont="1" applyBorder="1"/>
    <xf numFmtId="168" fontId="37" fillId="0" borderId="56" xfId="1" applyNumberFormat="1" applyFont="1" applyBorder="1" applyAlignment="1">
      <alignment horizontal="right"/>
    </xf>
    <xf numFmtId="168" fontId="33" fillId="0" borderId="56" xfId="1" applyNumberFormat="1" applyFont="1" applyBorder="1" applyAlignment="1">
      <alignment horizontal="right"/>
    </xf>
    <xf numFmtId="168" fontId="32" fillId="0" borderId="56" xfId="1" applyNumberFormat="1" applyFont="1" applyBorder="1" applyAlignment="1">
      <alignment horizontal="right"/>
    </xf>
    <xf numFmtId="168" fontId="32" fillId="0" borderId="154" xfId="1" applyNumberFormat="1" applyFont="1" applyBorder="1" applyAlignment="1">
      <alignment horizontal="right"/>
    </xf>
    <xf numFmtId="168" fontId="39" fillId="0" borderId="153" xfId="0" applyNumberFormat="1" applyFont="1" applyBorder="1" applyAlignment="1">
      <alignment vertical="center"/>
    </xf>
    <xf numFmtId="168" fontId="36" fillId="0" borderId="106" xfId="0" applyNumberFormat="1" applyFont="1" applyBorder="1" applyAlignment="1" applyProtection="1">
      <alignment horizontal="center"/>
    </xf>
    <xf numFmtId="168" fontId="36" fillId="0" borderId="106" xfId="0" applyNumberFormat="1" applyFont="1" applyBorder="1" applyAlignment="1" applyProtection="1">
      <alignment horizontal="right"/>
    </xf>
    <xf numFmtId="168" fontId="36" fillId="0" borderId="155" xfId="0" applyNumberFormat="1" applyFont="1" applyBorder="1" applyAlignment="1" applyProtection="1">
      <alignment horizontal="center"/>
    </xf>
    <xf numFmtId="168" fontId="33" fillId="0" borderId="106" xfId="0" applyNumberFormat="1" applyFont="1" applyBorder="1" applyAlignment="1" applyProtection="1">
      <alignment horizontal="right"/>
    </xf>
    <xf numFmtId="168" fontId="33" fillId="0" borderId="152" xfId="0" applyNumberFormat="1" applyFont="1" applyBorder="1" applyAlignment="1" applyProtection="1">
      <alignment horizontal="right"/>
    </xf>
    <xf numFmtId="165" fontId="7" fillId="0" borderId="121" xfId="0" applyFont="1" applyBorder="1"/>
    <xf numFmtId="168" fontId="35" fillId="0" borderId="53" xfId="0" applyNumberFormat="1" applyFont="1" applyFill="1" applyBorder="1" applyAlignment="1">
      <alignment horizontal="left" vertical="center"/>
    </xf>
    <xf numFmtId="168" fontId="37" fillId="0" borderId="106" xfId="0" applyNumberFormat="1" applyFont="1" applyFill="1" applyBorder="1" applyProtection="1"/>
    <xf numFmtId="168" fontId="37" fillId="0" borderId="106" xfId="0" applyNumberFormat="1" applyFont="1" applyFill="1" applyBorder="1" applyAlignment="1" applyProtection="1">
      <alignment horizontal="right"/>
    </xf>
    <xf numFmtId="168" fontId="37" fillId="0" borderId="151" xfId="0" applyNumberFormat="1" applyFont="1" applyFill="1" applyBorder="1" applyProtection="1"/>
    <xf numFmtId="168" fontId="32" fillId="0" borderId="106" xfId="0" applyNumberFormat="1" applyFont="1" applyFill="1" applyBorder="1" applyAlignment="1" applyProtection="1">
      <alignment horizontal="right"/>
    </xf>
    <xf numFmtId="168" fontId="32" fillId="0" borderId="152" xfId="0" applyNumberFormat="1" applyFont="1" applyFill="1" applyBorder="1" applyAlignment="1" applyProtection="1">
      <alignment horizontal="right"/>
    </xf>
  </cellXfs>
  <cellStyles count="12">
    <cellStyle name="Currency" xfId="1" builtinId="4"/>
    <cellStyle name="Currency 2" xfId="3" xr:uid="{00000000-0005-0000-0000-000001000000}"/>
    <cellStyle name="Currency 2 2" xfId="4" xr:uid="{00000000-0005-0000-0000-000002000000}"/>
    <cellStyle name="Monétaire 2" xfId="10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2 3" xfId="9" xr:uid="{00000000-0005-0000-0000-000007000000}"/>
    <cellStyle name="Normal 3" xfId="2" xr:uid="{00000000-0005-0000-0000-000008000000}"/>
    <cellStyle name="Normal 4" xfId="8" xr:uid="{00000000-0005-0000-0000-000009000000}"/>
    <cellStyle name="Normal 7" xfId="7" xr:uid="{00000000-0005-0000-0000-00000A000000}"/>
    <cellStyle name="Percent" xfId="11" builtinId="5"/>
  </cellStyles>
  <dxfs count="6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EF2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8"/>
  <sheetViews>
    <sheetView tabSelected="1" view="pageBreakPreview" zoomScaleNormal="100" zoomScaleSheetLayoutView="100" workbookViewId="0">
      <selection activeCell="A53" sqref="A53:XFD53"/>
    </sheetView>
  </sheetViews>
  <sheetFormatPr defaultRowHeight="15.75"/>
  <cols>
    <col min="1" max="1" width="16.109375" customWidth="1"/>
    <col min="2" max="4" width="10.21875" customWidth="1"/>
    <col min="6" max="6" width="12.77734375" style="282" customWidth="1"/>
    <col min="7" max="8" width="12.77734375" customWidth="1"/>
  </cols>
  <sheetData>
    <row r="1" spans="1:12" ht="24.95" customHeight="1">
      <c r="A1" s="496" t="s">
        <v>305</v>
      </c>
      <c r="B1" s="497"/>
      <c r="C1" s="497"/>
      <c r="D1" s="497"/>
      <c r="E1" s="497"/>
      <c r="F1" s="497"/>
      <c r="G1" s="497"/>
      <c r="H1" s="498"/>
    </row>
    <row r="2" spans="1:12" ht="15" customHeight="1">
      <c r="A2" s="314"/>
      <c r="B2" s="304"/>
      <c r="C2" s="304"/>
      <c r="D2" s="499"/>
      <c r="E2" s="499"/>
      <c r="F2" s="287"/>
      <c r="G2" s="304"/>
      <c r="H2" s="315"/>
    </row>
    <row r="3" spans="1:12" s="29" customFormat="1" ht="18">
      <c r="A3" s="316" t="s">
        <v>22</v>
      </c>
      <c r="B3" s="305" t="s">
        <v>273</v>
      </c>
      <c r="C3" s="317"/>
      <c r="D3" s="318"/>
      <c r="E3" s="318"/>
      <c r="F3" s="54" t="s">
        <v>0</v>
      </c>
      <c r="G3" s="523">
        <v>44652</v>
      </c>
      <c r="H3" s="524"/>
    </row>
    <row r="4" spans="1:12" s="29" customFormat="1" ht="18">
      <c r="A4" s="316" t="s">
        <v>23</v>
      </c>
      <c r="B4" s="305" t="s">
        <v>153</v>
      </c>
      <c r="C4" s="53"/>
      <c r="D4" s="53"/>
      <c r="E4" s="53"/>
      <c r="F4" s="288"/>
      <c r="G4" s="56"/>
      <c r="H4" s="319"/>
    </row>
    <row r="5" spans="1:12" s="29" customFormat="1" ht="15" customHeight="1">
      <c r="A5" s="316"/>
      <c r="B5" s="55" t="s">
        <v>1</v>
      </c>
      <c r="C5" s="53"/>
      <c r="D5" s="53"/>
      <c r="E5" s="53"/>
      <c r="F5" s="53" t="s">
        <v>2</v>
      </c>
      <c r="G5" s="324" t="s">
        <v>306</v>
      </c>
      <c r="H5" s="325"/>
    </row>
    <row r="6" spans="1:12" s="29" customFormat="1" ht="15" customHeight="1">
      <c r="A6" s="316" t="s">
        <v>3</v>
      </c>
      <c r="B6" s="305"/>
      <c r="C6" s="320"/>
      <c r="D6" s="320"/>
      <c r="E6" s="53"/>
      <c r="F6" s="53"/>
      <c r="G6" s="53"/>
      <c r="H6" s="321"/>
    </row>
    <row r="7" spans="1:12" s="29" customFormat="1" ht="15" customHeight="1">
      <c r="A7" s="316"/>
      <c r="B7" s="53" t="s">
        <v>1</v>
      </c>
      <c r="C7" s="53"/>
      <c r="D7" s="53"/>
      <c r="E7" s="257"/>
      <c r="F7" s="162" t="s">
        <v>4</v>
      </c>
      <c r="G7" s="162"/>
      <c r="H7" s="322"/>
    </row>
    <row r="8" spans="1:12" s="29" customFormat="1" ht="15" customHeight="1">
      <c r="A8" s="316" t="s">
        <v>24</v>
      </c>
      <c r="B8" s="323" t="s">
        <v>21</v>
      </c>
      <c r="C8" s="53"/>
      <c r="D8" s="53"/>
      <c r="E8" s="53"/>
      <c r="F8" s="305" t="s">
        <v>307</v>
      </c>
      <c r="G8" s="324"/>
      <c r="H8" s="325"/>
    </row>
    <row r="9" spans="1:12" ht="15" customHeight="1" thickBot="1">
      <c r="A9" s="326"/>
      <c r="B9" s="64"/>
      <c r="C9" s="65"/>
      <c r="D9" s="65"/>
      <c r="E9" s="65"/>
      <c r="F9" s="64"/>
      <c r="G9" s="65"/>
      <c r="H9" s="327"/>
    </row>
    <row r="10" spans="1:12" ht="16.5" customHeight="1" thickTop="1" thickBot="1">
      <c r="A10" s="328" t="s">
        <v>7</v>
      </c>
      <c r="B10" s="68" t="s">
        <v>8</v>
      </c>
      <c r="C10" s="69" t="s">
        <v>9</v>
      </c>
      <c r="D10" s="329" t="s">
        <v>319</v>
      </c>
      <c r="E10" s="330"/>
      <c r="F10" s="331" t="s">
        <v>5</v>
      </c>
      <c r="G10" s="332" t="s">
        <v>35</v>
      </c>
      <c r="H10" s="333" t="s">
        <v>6</v>
      </c>
    </row>
    <row r="11" spans="1:12" ht="15" customHeight="1" thickTop="1">
      <c r="A11" s="334"/>
      <c r="B11" s="74" t="s">
        <v>10</v>
      </c>
      <c r="C11" s="335" t="s">
        <v>10</v>
      </c>
      <c r="D11" s="76"/>
      <c r="E11" s="77"/>
      <c r="F11" s="79"/>
      <c r="G11" s="80"/>
      <c r="H11" s="336"/>
    </row>
    <row r="12" spans="1:12" ht="15" customHeight="1">
      <c r="A12" s="337" t="s">
        <v>11</v>
      </c>
      <c r="B12" s="338" t="s">
        <v>12</v>
      </c>
      <c r="C12" s="84">
        <v>430</v>
      </c>
      <c r="D12" s="84">
        <v>620</v>
      </c>
      <c r="E12" s="85"/>
      <c r="F12" s="87"/>
      <c r="G12" s="88"/>
      <c r="H12" s="339"/>
    </row>
    <row r="13" spans="1:12" ht="15" customHeight="1" thickBot="1">
      <c r="A13" s="340" t="s">
        <v>1</v>
      </c>
      <c r="B13" s="91" t="s">
        <v>13</v>
      </c>
      <c r="C13" s="91" t="s">
        <v>14</v>
      </c>
      <c r="D13" s="92"/>
      <c r="E13" s="92"/>
      <c r="F13" s="87"/>
      <c r="G13" s="88"/>
      <c r="H13" s="339"/>
    </row>
    <row r="14" spans="1:12" ht="15" customHeight="1" thickTop="1">
      <c r="A14" s="341" t="s">
        <v>15</v>
      </c>
      <c r="B14" s="95"/>
      <c r="C14" s="95"/>
      <c r="D14" s="95"/>
      <c r="E14" s="96"/>
      <c r="F14" s="285"/>
      <c r="G14" s="98"/>
      <c r="H14" s="342"/>
    </row>
    <row r="15" spans="1:12" ht="15" customHeight="1">
      <c r="A15" s="343" t="s">
        <v>1</v>
      </c>
      <c r="B15" s="101"/>
      <c r="C15" s="101"/>
      <c r="D15" s="101"/>
      <c r="E15" s="102" t="s">
        <v>1</v>
      </c>
      <c r="F15" s="289"/>
      <c r="G15" s="47"/>
      <c r="H15" s="344"/>
    </row>
    <row r="16" spans="1:12" s="30" customFormat="1" ht="18" customHeight="1">
      <c r="A16" s="345" t="s">
        <v>223</v>
      </c>
      <c r="B16" s="146">
        <f>F16*B13</f>
        <v>0</v>
      </c>
      <c r="C16" s="146">
        <f>F16*C13</f>
        <v>0</v>
      </c>
      <c r="D16" s="147"/>
      <c r="E16" s="147"/>
      <c r="F16" s="290"/>
      <c r="G16" s="148">
        <f>0.13*(F16)</f>
        <v>0</v>
      </c>
      <c r="H16" s="346">
        <f t="shared" ref="H16:H26" si="0">F16+G16</f>
        <v>0</v>
      </c>
      <c r="L16" s="156"/>
    </row>
    <row r="17" spans="1:12" s="158" customFormat="1" ht="18.75">
      <c r="A17" s="345" t="s">
        <v>224</v>
      </c>
      <c r="B17" s="146">
        <f>F17*B13</f>
        <v>0</v>
      </c>
      <c r="C17" s="146">
        <f>F17*C13</f>
        <v>0</v>
      </c>
      <c r="D17" s="147"/>
      <c r="E17" s="147"/>
      <c r="F17" s="290"/>
      <c r="G17" s="148">
        <f>0.13*(F17)</f>
        <v>0</v>
      </c>
      <c r="H17" s="346">
        <f t="shared" si="0"/>
        <v>0</v>
      </c>
    </row>
    <row r="18" spans="1:12" s="158" customFormat="1" ht="18.75">
      <c r="A18" s="31" t="s">
        <v>318</v>
      </c>
      <c r="B18" s="146"/>
      <c r="C18" s="146"/>
      <c r="D18" s="147"/>
      <c r="E18" s="150"/>
      <c r="F18" s="290"/>
      <c r="G18" s="148">
        <f>0.13*(F18)</f>
        <v>0</v>
      </c>
      <c r="H18" s="346">
        <f t="shared" ref="H18" si="1">F18+G18</f>
        <v>0</v>
      </c>
    </row>
    <row r="19" spans="1:12" s="30" customFormat="1" ht="18" customHeight="1">
      <c r="A19" s="347"/>
      <c r="B19" s="146"/>
      <c r="C19" s="146"/>
      <c r="D19" s="256"/>
      <c r="E19" s="150"/>
      <c r="F19" s="290"/>
      <c r="G19" s="148"/>
      <c r="H19" s="346"/>
    </row>
    <row r="20" spans="1:12" s="30" customFormat="1" ht="18" customHeight="1">
      <c r="A20" s="31" t="s">
        <v>320</v>
      </c>
      <c r="B20" s="146">
        <f>$F20*B$13</f>
        <v>0</v>
      </c>
      <c r="C20" s="146">
        <f>$F20*C$13</f>
        <v>0</v>
      </c>
      <c r="D20" s="256"/>
      <c r="E20" s="147"/>
      <c r="F20" s="290"/>
      <c r="G20" s="148">
        <f>0.13*(F20)</f>
        <v>0</v>
      </c>
      <c r="H20" s="346">
        <f t="shared" si="0"/>
        <v>0</v>
      </c>
      <c r="J20" s="156"/>
      <c r="K20" s="156"/>
    </row>
    <row r="21" spans="1:12" s="30" customFormat="1" ht="18" customHeight="1">
      <c r="A21" s="31" t="s">
        <v>321</v>
      </c>
      <c r="B21" s="146">
        <f>$F21*B$13</f>
        <v>0</v>
      </c>
      <c r="C21" s="146">
        <f>$F21*C$13</f>
        <v>0</v>
      </c>
      <c r="D21" s="256"/>
      <c r="E21" s="150"/>
      <c r="F21" s="290"/>
      <c r="G21" s="148">
        <f t="shared" ref="G21:G22" si="2">0.13*(F21)</f>
        <v>0</v>
      </c>
      <c r="H21" s="346">
        <f t="shared" si="0"/>
        <v>0</v>
      </c>
      <c r="J21" s="156"/>
      <c r="K21" s="156"/>
    </row>
    <row r="22" spans="1:12" s="30" customFormat="1" ht="18" customHeight="1">
      <c r="A22" s="31" t="s">
        <v>318</v>
      </c>
      <c r="B22" s="146"/>
      <c r="C22" s="146"/>
      <c r="D22" s="256"/>
      <c r="E22" s="150"/>
      <c r="F22" s="290"/>
      <c r="G22" s="148">
        <f t="shared" si="2"/>
        <v>0</v>
      </c>
      <c r="H22" s="346">
        <f t="shared" si="0"/>
        <v>0</v>
      </c>
      <c r="J22" s="156"/>
      <c r="K22" s="156"/>
    </row>
    <row r="23" spans="1:12" s="30" customFormat="1" ht="18" customHeight="1">
      <c r="A23" s="345"/>
      <c r="B23" s="146"/>
      <c r="C23" s="146"/>
      <c r="D23" s="256"/>
      <c r="E23" s="150"/>
      <c r="F23" s="290"/>
      <c r="G23" s="148"/>
      <c r="H23" s="348"/>
    </row>
    <row r="24" spans="1:12" s="30" customFormat="1" ht="18" customHeight="1">
      <c r="A24" s="345" t="s">
        <v>147</v>
      </c>
      <c r="B24" s="146">
        <f>F24*B13</f>
        <v>0</v>
      </c>
      <c r="C24" s="146">
        <f>F24*C13</f>
        <v>0</v>
      </c>
      <c r="D24" s="256"/>
      <c r="E24" s="147"/>
      <c r="F24" s="290"/>
      <c r="G24" s="148">
        <f>0.13*(F24)</f>
        <v>0</v>
      </c>
      <c r="H24" s="346">
        <f t="shared" si="0"/>
        <v>0</v>
      </c>
      <c r="I24" s="11" t="s">
        <v>308</v>
      </c>
      <c r="J24" s="156"/>
      <c r="K24" s="156"/>
    </row>
    <row r="25" spans="1:12" s="30" customFormat="1" ht="18" customHeight="1">
      <c r="A25" s="345" t="s">
        <v>148</v>
      </c>
      <c r="B25" s="146">
        <f>F25*B13</f>
        <v>0</v>
      </c>
      <c r="C25" s="146">
        <f>F25*C13</f>
        <v>0</v>
      </c>
      <c r="D25" s="256"/>
      <c r="E25" s="150"/>
      <c r="F25" s="290"/>
      <c r="G25" s="148">
        <f>0.13*(F25)</f>
        <v>0</v>
      </c>
      <c r="H25" s="346">
        <f t="shared" si="0"/>
        <v>0</v>
      </c>
      <c r="I25" s="11" t="s">
        <v>308</v>
      </c>
      <c r="J25" s="156"/>
      <c r="K25" s="156"/>
    </row>
    <row r="26" spans="1:12" s="30" customFormat="1" ht="18" customHeight="1">
      <c r="A26" s="31" t="s">
        <v>318</v>
      </c>
      <c r="B26" s="146"/>
      <c r="C26" s="146"/>
      <c r="D26" s="256"/>
      <c r="E26" s="150"/>
      <c r="F26" s="290"/>
      <c r="G26" s="148">
        <f>0.13*(F26)</f>
        <v>0</v>
      </c>
      <c r="H26" s="346">
        <f t="shared" si="0"/>
        <v>0</v>
      </c>
      <c r="I26" s="11"/>
      <c r="J26" s="156"/>
      <c r="K26" s="156"/>
    </row>
    <row r="27" spans="1:12" s="30" customFormat="1" ht="18" customHeight="1">
      <c r="A27" s="345"/>
      <c r="B27" s="146"/>
      <c r="C27" s="146"/>
      <c r="D27" s="256"/>
      <c r="E27" s="147"/>
      <c r="F27" s="290"/>
      <c r="G27" s="148"/>
      <c r="H27" s="346"/>
      <c r="L27" s="156"/>
    </row>
    <row r="28" spans="1:12" s="30" customFormat="1" ht="18" customHeight="1">
      <c r="A28" s="345" t="s">
        <v>149</v>
      </c>
      <c r="B28" s="146">
        <f>F28*B13</f>
        <v>0</v>
      </c>
      <c r="C28" s="146">
        <f>F28*C13</f>
        <v>0</v>
      </c>
      <c r="D28" s="256"/>
      <c r="E28" s="150"/>
      <c r="F28" s="290"/>
      <c r="G28" s="148">
        <f>0.13*(F28)</f>
        <v>0</v>
      </c>
      <c r="H28" s="346">
        <f>F28+G28</f>
        <v>0</v>
      </c>
      <c r="I28" s="11" t="s">
        <v>308</v>
      </c>
    </row>
    <row r="29" spans="1:12" s="30" customFormat="1" ht="18" customHeight="1">
      <c r="A29" s="345" t="s">
        <v>150</v>
      </c>
      <c r="B29" s="146">
        <f>F29*B13</f>
        <v>0</v>
      </c>
      <c r="C29" s="146">
        <f>F29*C13</f>
        <v>0</v>
      </c>
      <c r="D29" s="256"/>
      <c r="E29" s="147"/>
      <c r="F29" s="290"/>
      <c r="G29" s="148">
        <f>0.13*(F29)</f>
        <v>0</v>
      </c>
      <c r="H29" s="346">
        <f>F29+G29</f>
        <v>0</v>
      </c>
      <c r="I29" s="11" t="s">
        <v>308</v>
      </c>
      <c r="J29" s="156"/>
      <c r="K29" s="156"/>
    </row>
    <row r="30" spans="1:12" s="30" customFormat="1" ht="18" customHeight="1">
      <c r="A30" s="31" t="s">
        <v>318</v>
      </c>
      <c r="B30" s="146"/>
      <c r="C30" s="146"/>
      <c r="D30" s="256"/>
      <c r="E30" s="150"/>
      <c r="F30" s="290"/>
      <c r="G30" s="148">
        <f>0.13*(F30)</f>
        <v>0</v>
      </c>
      <c r="H30" s="346">
        <f t="shared" ref="H30" si="3">F30+G30</f>
        <v>0</v>
      </c>
      <c r="I30" s="11"/>
      <c r="J30" s="156"/>
      <c r="K30" s="156"/>
    </row>
    <row r="31" spans="1:12" s="30" customFormat="1" ht="18" customHeight="1">
      <c r="A31" s="345"/>
      <c r="B31" s="146"/>
      <c r="C31" s="146"/>
      <c r="D31" s="256"/>
      <c r="E31" s="150"/>
      <c r="F31" s="290"/>
      <c r="G31" s="148"/>
      <c r="H31" s="346"/>
      <c r="L31" s="156"/>
    </row>
    <row r="32" spans="1:12" s="30" customFormat="1" ht="18" customHeight="1">
      <c r="A32" s="345" t="s">
        <v>243</v>
      </c>
      <c r="B32" s="48">
        <f>F32*B13</f>
        <v>0</v>
      </c>
      <c r="C32" s="48">
        <f>F32*C13</f>
        <v>0</v>
      </c>
      <c r="D32" s="256"/>
      <c r="E32" s="33"/>
      <c r="F32" s="290"/>
      <c r="G32" s="148">
        <f>0.13*(F32)</f>
        <v>0</v>
      </c>
      <c r="H32" s="346">
        <f>F32+G32</f>
        <v>0</v>
      </c>
      <c r="I32" s="11" t="s">
        <v>308</v>
      </c>
    </row>
    <row r="33" spans="1:12" s="30" customFormat="1" ht="18" customHeight="1">
      <c r="A33" s="31" t="s">
        <v>318</v>
      </c>
      <c r="B33" s="48"/>
      <c r="C33" s="48"/>
      <c r="D33" s="256"/>
      <c r="E33" s="33"/>
      <c r="F33" s="290"/>
      <c r="G33" s="148">
        <f>0.13*(F33)</f>
        <v>0</v>
      </c>
      <c r="H33" s="346">
        <f t="shared" ref="H33" si="4">F33+G33</f>
        <v>0</v>
      </c>
      <c r="I33" s="11"/>
    </row>
    <row r="34" spans="1:12" s="30" customFormat="1" ht="18" customHeight="1">
      <c r="A34" s="345"/>
      <c r="B34" s="146"/>
      <c r="C34" s="146"/>
      <c r="D34" s="256"/>
      <c r="E34" s="147"/>
      <c r="F34" s="290"/>
      <c r="G34" s="148"/>
      <c r="H34" s="346"/>
      <c r="L34" s="156"/>
    </row>
    <row r="35" spans="1:12" s="30" customFormat="1" ht="18" customHeight="1">
      <c r="A35" s="345" t="s">
        <v>151</v>
      </c>
      <c r="B35" s="48">
        <f>F35*B13</f>
        <v>0</v>
      </c>
      <c r="C35" s="48">
        <f>F35*C13</f>
        <v>0</v>
      </c>
      <c r="D35" s="147"/>
      <c r="E35" s="33"/>
      <c r="F35" s="290"/>
      <c r="G35" s="148">
        <f>0.13*(F35)</f>
        <v>0</v>
      </c>
      <c r="H35" s="349">
        <f>SUM(F35:G35)</f>
        <v>0</v>
      </c>
      <c r="I35" s="11" t="s">
        <v>308</v>
      </c>
    </row>
    <row r="36" spans="1:12" s="30" customFormat="1" ht="18" customHeight="1">
      <c r="A36" s="31" t="s">
        <v>318</v>
      </c>
      <c r="B36" s="48"/>
      <c r="C36" s="48"/>
      <c r="D36" s="147"/>
      <c r="E36" s="33"/>
      <c r="F36" s="290"/>
      <c r="G36" s="148">
        <f>0.13*(F36)</f>
        <v>0</v>
      </c>
      <c r="H36" s="346">
        <f t="shared" ref="H36" si="5">F36+G36</f>
        <v>0</v>
      </c>
      <c r="I36" s="11"/>
    </row>
    <row r="37" spans="1:12" s="30" customFormat="1" ht="18" customHeight="1">
      <c r="A37" s="345"/>
      <c r="B37" s="146"/>
      <c r="C37" s="146"/>
      <c r="D37" s="256"/>
      <c r="E37" s="150"/>
      <c r="F37" s="290"/>
      <c r="G37" s="148"/>
      <c r="H37" s="346"/>
      <c r="L37" s="156"/>
    </row>
    <row r="38" spans="1:12" s="301" customFormat="1" ht="18" customHeight="1">
      <c r="A38" s="350" t="s">
        <v>231</v>
      </c>
      <c r="B38" s="146">
        <f>F38*B13</f>
        <v>0</v>
      </c>
      <c r="C38" s="146">
        <f>F38*C13</f>
        <v>0</v>
      </c>
      <c r="D38" s="300"/>
      <c r="E38" s="150"/>
      <c r="F38" s="290"/>
      <c r="G38" s="148">
        <f>0.13*(F38)</f>
        <v>0</v>
      </c>
      <c r="H38" s="346">
        <f>SUM(F38:G38)</f>
        <v>0</v>
      </c>
    </row>
    <row r="39" spans="1:12" s="301" customFormat="1" ht="18" customHeight="1">
      <c r="A39" s="350" t="s">
        <v>232</v>
      </c>
      <c r="B39" s="146">
        <f>F39*B13</f>
        <v>0</v>
      </c>
      <c r="C39" s="146">
        <f>F39*C13</f>
        <v>0</v>
      </c>
      <c r="D39" s="147"/>
      <c r="E39" s="147"/>
      <c r="F39" s="290"/>
      <c r="G39" s="148">
        <f>0.13*(F39)</f>
        <v>0</v>
      </c>
      <c r="H39" s="346">
        <f>SUM(F39:G39)</f>
        <v>0</v>
      </c>
    </row>
    <row r="40" spans="1:12" s="30" customFormat="1" ht="18" customHeight="1">
      <c r="A40" s="31" t="s">
        <v>318</v>
      </c>
      <c r="B40" s="146"/>
      <c r="C40" s="146"/>
      <c r="D40" s="256"/>
      <c r="E40" s="147"/>
      <c r="F40" s="290"/>
      <c r="G40" s="148">
        <f>0.13*(F40)</f>
        <v>0</v>
      </c>
      <c r="H40" s="346">
        <f t="shared" ref="H40" si="6">F40+G40</f>
        <v>0</v>
      </c>
      <c r="L40" s="156"/>
    </row>
    <row r="41" spans="1:12" s="30" customFormat="1" ht="18" customHeight="1">
      <c r="A41" s="345"/>
      <c r="B41" s="146"/>
      <c r="C41" s="146"/>
      <c r="D41" s="147"/>
      <c r="E41" s="150"/>
      <c r="F41" s="290"/>
      <c r="G41" s="148"/>
      <c r="H41" s="346"/>
      <c r="L41" s="156"/>
    </row>
    <row r="42" spans="1:12" s="30" customFormat="1" ht="18" customHeight="1">
      <c r="A42" s="345"/>
      <c r="B42" s="146"/>
      <c r="C42" s="146"/>
      <c r="D42" s="256"/>
      <c r="E42" s="147"/>
      <c r="F42" s="290"/>
      <c r="G42" s="148"/>
      <c r="H42" s="346"/>
      <c r="L42" s="156"/>
    </row>
    <row r="43" spans="1:12" s="30" customFormat="1" ht="18" customHeight="1">
      <c r="A43" s="345"/>
      <c r="B43" s="146"/>
      <c r="C43" s="146"/>
      <c r="D43" s="147"/>
      <c r="E43" s="150"/>
      <c r="F43" s="290"/>
      <c r="G43" s="148"/>
      <c r="H43" s="346"/>
      <c r="L43" s="156"/>
    </row>
    <row r="44" spans="1:12" s="301" customFormat="1" ht="18" customHeight="1">
      <c r="A44" s="350"/>
      <c r="B44" s="146"/>
      <c r="C44" s="146"/>
      <c r="D44" s="256"/>
      <c r="E44" s="147"/>
      <c r="F44" s="290"/>
      <c r="G44" s="148"/>
      <c r="H44" s="346"/>
      <c r="L44" s="302"/>
    </row>
    <row r="45" spans="1:12" s="30" customFormat="1" ht="18" customHeight="1">
      <c r="A45" s="345"/>
      <c r="B45" s="48"/>
      <c r="C45" s="48"/>
      <c r="D45" s="32"/>
      <c r="E45" s="33"/>
      <c r="F45" s="291"/>
      <c r="G45" s="105"/>
      <c r="H45" s="349"/>
    </row>
    <row r="46" spans="1:12" s="30" customFormat="1" ht="18" customHeight="1">
      <c r="A46" s="351"/>
      <c r="B46" s="161"/>
      <c r="C46" s="135"/>
      <c r="D46" s="136"/>
      <c r="E46" s="33"/>
      <c r="F46" s="291"/>
      <c r="G46" s="105"/>
      <c r="H46" s="346"/>
    </row>
    <row r="47" spans="1:12" s="30" customFormat="1" ht="18" customHeight="1">
      <c r="A47" s="345"/>
      <c r="B47" s="48"/>
      <c r="C47" s="48"/>
      <c r="D47" s="32"/>
      <c r="E47" s="33"/>
      <c r="F47" s="291"/>
      <c r="G47" s="105"/>
      <c r="H47" s="349"/>
    </row>
    <row r="48" spans="1:12" s="30" customFormat="1" ht="18" customHeight="1">
      <c r="A48" s="345"/>
      <c r="B48" s="164"/>
      <c r="C48" s="165"/>
      <c r="D48" s="165"/>
      <c r="E48" s="165"/>
      <c r="F48" s="291"/>
      <c r="G48" s="105"/>
      <c r="H48" s="349"/>
    </row>
    <row r="49" spans="1:8" s="30" customFormat="1" ht="18" customHeight="1">
      <c r="A49" s="345"/>
      <c r="B49" s="164"/>
      <c r="C49" s="165"/>
      <c r="D49" s="165"/>
      <c r="E49" s="165"/>
      <c r="F49" s="291"/>
      <c r="G49" s="105"/>
      <c r="H49" s="349"/>
    </row>
    <row r="50" spans="1:8" s="30" customFormat="1" ht="18" customHeight="1">
      <c r="A50" s="345"/>
      <c r="B50" s="164"/>
      <c r="C50" s="165"/>
      <c r="D50" s="165"/>
      <c r="E50" s="165"/>
      <c r="F50" s="291"/>
      <c r="G50" s="105"/>
      <c r="H50" s="349"/>
    </row>
    <row r="51" spans="1:8" s="30" customFormat="1" ht="18" customHeight="1">
      <c r="A51" s="345"/>
      <c r="B51" s="164"/>
      <c r="C51" s="165"/>
      <c r="D51" s="165"/>
      <c r="E51" s="165"/>
      <c r="F51" s="291"/>
      <c r="G51" s="105"/>
      <c r="H51" s="349"/>
    </row>
    <row r="52" spans="1:8" s="30" customFormat="1" ht="18" customHeight="1">
      <c r="A52" s="345"/>
      <c r="B52" s="164"/>
      <c r="C52" s="165"/>
      <c r="D52" s="165"/>
      <c r="E52" s="165"/>
      <c r="F52" s="291"/>
      <c r="G52" s="105"/>
      <c r="H52" s="349"/>
    </row>
    <row r="53" spans="1:8" ht="15" customHeight="1" thickBot="1">
      <c r="A53" s="352"/>
      <c r="B53" s="311"/>
      <c r="C53" s="215"/>
      <c r="D53" s="215"/>
      <c r="E53" s="312"/>
      <c r="F53" s="313"/>
      <c r="G53" s="312"/>
      <c r="H53" s="353"/>
    </row>
    <row r="54" spans="1:8" ht="0.75" customHeight="1" thickTop="1">
      <c r="A54" s="354" t="s">
        <v>16</v>
      </c>
      <c r="B54" s="309" t="s">
        <v>1</v>
      </c>
      <c r="C54" s="309"/>
      <c r="D54" s="309"/>
      <c r="E54" s="309"/>
      <c r="F54" s="310" t="s">
        <v>1</v>
      </c>
      <c r="G54" s="309" t="s">
        <v>1</v>
      </c>
      <c r="H54" s="355" t="s">
        <v>1</v>
      </c>
    </row>
    <row r="55" spans="1:8" ht="16.5" thickBot="1">
      <c r="A55" s="356" t="s">
        <v>17</v>
      </c>
      <c r="B55" s="308" t="s">
        <v>158</v>
      </c>
      <c r="C55" s="308"/>
      <c r="D55" s="308"/>
      <c r="E55" s="308"/>
      <c r="F55" s="308"/>
      <c r="G55" s="170"/>
      <c r="H55" s="357" t="s">
        <v>309</v>
      </c>
    </row>
    <row r="56" spans="1:8" ht="18" customHeight="1" thickTop="1">
      <c r="A56" s="500" t="s">
        <v>34</v>
      </c>
      <c r="B56" s="501"/>
      <c r="C56" s="501"/>
      <c r="D56" s="501"/>
      <c r="E56" s="501"/>
      <c r="F56" s="501"/>
      <c r="G56" s="501"/>
      <c r="H56" s="502"/>
    </row>
    <row r="57" spans="1:8" ht="7.5" customHeight="1">
      <c r="A57" s="358"/>
      <c r="B57" s="7"/>
      <c r="C57" s="7"/>
      <c r="D57" s="7"/>
      <c r="E57" s="7"/>
      <c r="F57" s="253"/>
      <c r="G57" s="7"/>
      <c r="H57" s="359"/>
    </row>
    <row r="58" spans="1:8" ht="15">
      <c r="A58" s="358" t="s">
        <v>25</v>
      </c>
      <c r="B58" s="7"/>
      <c r="C58" s="7"/>
      <c r="D58" s="6"/>
      <c r="E58" s="6"/>
      <c r="F58" s="8"/>
      <c r="G58" s="7"/>
      <c r="H58" s="359"/>
    </row>
    <row r="59" spans="1:8" ht="15">
      <c r="A59" s="358" t="s">
        <v>26</v>
      </c>
      <c r="B59" s="7"/>
      <c r="C59" s="7"/>
      <c r="D59" s="7"/>
      <c r="E59" s="7"/>
      <c r="F59" s="253"/>
      <c r="G59" s="7"/>
      <c r="H59" s="359"/>
    </row>
    <row r="60" spans="1:8" ht="15">
      <c r="A60" s="360" t="s">
        <v>27</v>
      </c>
      <c r="B60" s="8"/>
      <c r="C60" s="253"/>
      <c r="D60" s="253"/>
      <c r="E60" s="7"/>
      <c r="F60" s="253"/>
      <c r="G60" s="7"/>
      <c r="H60" s="359"/>
    </row>
    <row r="61" spans="1:8" ht="15">
      <c r="A61" s="361" t="s">
        <v>28</v>
      </c>
      <c r="B61" s="7"/>
      <c r="C61" s="7"/>
      <c r="D61" s="7"/>
      <c r="E61" s="7"/>
      <c r="F61" s="253"/>
      <c r="G61" s="7"/>
      <c r="H61" s="359"/>
    </row>
    <row r="62" spans="1:8" ht="15">
      <c r="A62" s="361" t="s">
        <v>29</v>
      </c>
      <c r="B62" s="7"/>
      <c r="C62" s="7"/>
      <c r="D62" s="253"/>
      <c r="E62" s="253"/>
      <c r="F62" s="253"/>
      <c r="G62" s="253"/>
      <c r="H62" s="362"/>
    </row>
    <row r="63" spans="1:8" ht="15">
      <c r="A63" s="358" t="s">
        <v>30</v>
      </c>
      <c r="B63" s="7"/>
      <c r="C63" s="7"/>
      <c r="D63" s="7"/>
      <c r="E63" s="7"/>
      <c r="F63" s="253"/>
      <c r="G63" s="7"/>
      <c r="H63" s="359"/>
    </row>
    <row r="64" spans="1:8" ht="15">
      <c r="A64" s="358" t="s">
        <v>31</v>
      </c>
      <c r="B64" s="7"/>
      <c r="C64" s="7"/>
      <c r="D64" s="7"/>
      <c r="E64" s="7"/>
      <c r="F64" s="253"/>
      <c r="G64" s="7"/>
      <c r="H64" s="359"/>
    </row>
    <row r="65" spans="1:8" ht="15">
      <c r="A65" s="358" t="s">
        <v>32</v>
      </c>
      <c r="B65" s="7"/>
      <c r="C65" s="7"/>
      <c r="D65" s="7"/>
      <c r="E65" s="7"/>
      <c r="F65" s="363" t="s">
        <v>134</v>
      </c>
      <c r="G65" s="364"/>
      <c r="H65" s="365"/>
    </row>
    <row r="66" spans="1:8" ht="15">
      <c r="A66" s="361" t="s">
        <v>33</v>
      </c>
      <c r="B66" s="7"/>
      <c r="C66" s="7"/>
      <c r="D66" s="7"/>
      <c r="E66" s="7"/>
      <c r="F66" s="253"/>
      <c r="G66" s="7"/>
      <c r="H66" s="366"/>
    </row>
    <row r="67" spans="1:8" ht="15">
      <c r="A67" s="367" t="s">
        <v>1</v>
      </c>
      <c r="B67" s="3"/>
      <c r="C67" s="3"/>
      <c r="D67" s="3"/>
      <c r="E67" s="3"/>
      <c r="F67" s="363" t="s">
        <v>292</v>
      </c>
      <c r="G67" s="364"/>
      <c r="H67" s="365"/>
    </row>
    <row r="68" spans="1:8" ht="19.5" customHeight="1" thickBot="1">
      <c r="A68" s="368" t="s">
        <v>18</v>
      </c>
      <c r="B68" s="369"/>
      <c r="C68" s="370" t="s">
        <v>19</v>
      </c>
      <c r="D68" s="370"/>
      <c r="E68" s="369" t="s">
        <v>20</v>
      </c>
      <c r="F68" s="371"/>
      <c r="G68" s="372"/>
      <c r="H68" s="373"/>
    </row>
  </sheetData>
  <mergeCells count="4">
    <mergeCell ref="A1:H1"/>
    <mergeCell ref="D2:E2"/>
    <mergeCell ref="A56:H56"/>
    <mergeCell ref="G3:H3"/>
  </mergeCells>
  <pageMargins left="0.70866141732283472" right="0.70866141732283472" top="0.74803149606299213" bottom="0.74803149606299213" header="0.31496062992125984" footer="0.31496062992125984"/>
  <pageSetup paperSize="5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37"/>
  <sheetViews>
    <sheetView view="pageBreakPreview" zoomScaleNormal="100" zoomScaleSheetLayoutView="100" workbookViewId="0">
      <selection activeCell="A123" sqref="A123:XFD123"/>
    </sheetView>
  </sheetViews>
  <sheetFormatPr defaultRowHeight="15.75"/>
  <cols>
    <col min="1" max="1" width="14.109375" customWidth="1"/>
    <col min="2" max="2" width="12.88671875" customWidth="1"/>
    <col min="3" max="3" width="11.6640625" customWidth="1"/>
    <col min="4" max="4" width="10.21875" customWidth="1"/>
    <col min="5" max="5" width="10.6640625" customWidth="1"/>
    <col min="6" max="6" width="12.77734375" style="282" customWidth="1"/>
    <col min="7" max="8" width="12.77734375" customWidth="1"/>
  </cols>
  <sheetData>
    <row r="1" spans="1:8" ht="24.95" customHeight="1">
      <c r="A1" s="496" t="str">
        <f>'100 Series'!A1</f>
        <v>BID TEMPLATE</v>
      </c>
      <c r="B1" s="497"/>
      <c r="C1" s="497"/>
      <c r="D1" s="497"/>
      <c r="E1" s="497"/>
      <c r="F1" s="497"/>
      <c r="G1" s="497"/>
      <c r="H1" s="498"/>
    </row>
    <row r="2" spans="1:8" ht="15" customHeight="1">
      <c r="A2" s="314"/>
      <c r="B2" s="495"/>
      <c r="C2" s="495"/>
      <c r="D2" s="499"/>
      <c r="E2" s="499"/>
      <c r="F2" s="287"/>
      <c r="G2" s="495"/>
      <c r="H2" s="315"/>
    </row>
    <row r="3" spans="1:8" s="29" customFormat="1" ht="18">
      <c r="A3" s="316" t="s">
        <v>22</v>
      </c>
      <c r="B3" s="305" t="str">
        <f>'100 Series'!B3</f>
        <v>PLACE ST THOMAS</v>
      </c>
      <c r="C3" s="317"/>
      <c r="D3" s="318"/>
      <c r="E3" s="318"/>
      <c r="F3" s="54" t="s">
        <v>0</v>
      </c>
      <c r="G3" s="523">
        <f>'100 Series'!G3</f>
        <v>44652</v>
      </c>
      <c r="H3" s="524"/>
    </row>
    <row r="4" spans="1:8" s="29" customFormat="1" ht="18">
      <c r="A4" s="316" t="s">
        <v>23</v>
      </c>
      <c r="B4" s="305" t="str">
        <f>'100 Series'!B4</f>
        <v>100 SERIES</v>
      </c>
      <c r="C4" s="53"/>
      <c r="D4" s="53"/>
      <c r="E4" s="53"/>
      <c r="F4" s="288" t="s">
        <v>1</v>
      </c>
      <c r="G4" s="56"/>
      <c r="H4" s="319"/>
    </row>
    <row r="5" spans="1:8" s="29" customFormat="1" ht="15" customHeight="1">
      <c r="A5" s="316"/>
      <c r="B5" s="55" t="s">
        <v>1</v>
      </c>
      <c r="C5" s="53"/>
      <c r="D5" s="53"/>
      <c r="E5" s="53"/>
      <c r="F5" s="53" t="s">
        <v>199</v>
      </c>
      <c r="G5" s="324" t="str">
        <f>'100 Series'!G5</f>
        <v>XXX - 066, 067, XXX</v>
      </c>
      <c r="H5" s="325"/>
    </row>
    <row r="6" spans="1:8" s="29" customFormat="1" ht="15" customHeight="1">
      <c r="A6" s="316" t="s">
        <v>3</v>
      </c>
      <c r="B6" s="305">
        <f>'100 Series'!B6</f>
        <v>0</v>
      </c>
      <c r="C6" s="320"/>
      <c r="D6" s="320"/>
      <c r="E6" s="53"/>
      <c r="F6" s="53"/>
      <c r="G6" s="53"/>
      <c r="H6" s="321"/>
    </row>
    <row r="7" spans="1:8" s="29" customFormat="1" ht="15" customHeight="1">
      <c r="A7" s="316"/>
      <c r="B7" s="53" t="s">
        <v>1</v>
      </c>
      <c r="C7" s="53"/>
      <c r="D7" s="53"/>
      <c r="E7" s="257"/>
      <c r="F7" s="162" t="s">
        <v>4</v>
      </c>
      <c r="G7" s="162"/>
      <c r="H7" s="322"/>
    </row>
    <row r="8" spans="1:8" s="29" customFormat="1" ht="15" customHeight="1">
      <c r="A8" s="316" t="s">
        <v>200</v>
      </c>
      <c r="B8" s="323" t="str">
        <f>'100 Series'!B8</f>
        <v>A - 14</v>
      </c>
      <c r="C8" s="53"/>
      <c r="D8" s="53"/>
      <c r="E8" s="53"/>
      <c r="F8" s="305" t="str">
        <f>'100 Series'!F8</f>
        <v>April 1, 2022 to March 31, 2023</v>
      </c>
      <c r="G8" s="324"/>
      <c r="H8" s="325"/>
    </row>
    <row r="9" spans="1:8" ht="15" customHeight="1" thickBot="1">
      <c r="A9" s="326"/>
      <c r="B9" s="64"/>
      <c r="C9" s="65"/>
      <c r="D9" s="65"/>
      <c r="E9" s="65"/>
      <c r="F9" s="64"/>
      <c r="G9" s="65"/>
      <c r="H9" s="327"/>
    </row>
    <row r="10" spans="1:8" ht="21" customHeight="1" thickTop="1" thickBot="1">
      <c r="A10" s="503" t="s">
        <v>201</v>
      </c>
      <c r="B10" s="504"/>
      <c r="C10" s="504"/>
      <c r="D10" s="504"/>
      <c r="E10" s="504"/>
      <c r="F10" s="504"/>
      <c r="G10" s="504"/>
      <c r="H10" s="505"/>
    </row>
    <row r="11" spans="1:8" ht="15" customHeight="1" thickTop="1" thickBot="1">
      <c r="A11" s="185"/>
      <c r="B11" s="186" t="s">
        <v>1</v>
      </c>
      <c r="C11" s="187" t="s">
        <v>1</v>
      </c>
      <c r="D11" s="187"/>
      <c r="E11" s="187" t="s">
        <v>1</v>
      </c>
      <c r="F11" s="188"/>
      <c r="G11" s="189"/>
      <c r="H11" s="190"/>
    </row>
    <row r="12" spans="1:8" ht="15" customHeight="1" thickTop="1" thickBot="1">
      <c r="A12" s="191" t="s">
        <v>7</v>
      </c>
      <c r="B12" s="192"/>
      <c r="C12" s="193"/>
      <c r="D12" s="193"/>
      <c r="E12" s="193"/>
      <c r="F12" s="284" t="s">
        <v>5</v>
      </c>
      <c r="G12" s="72" t="s">
        <v>35</v>
      </c>
      <c r="H12" s="67" t="s">
        <v>6</v>
      </c>
    </row>
    <row r="13" spans="1:8" ht="15" customHeight="1" thickTop="1">
      <c r="A13" s="194"/>
      <c r="B13" s="195"/>
      <c r="C13" s="195"/>
      <c r="D13" s="195"/>
      <c r="E13" s="195"/>
      <c r="F13" s="79"/>
      <c r="G13" s="80"/>
      <c r="H13" s="81"/>
    </row>
    <row r="14" spans="1:8" ht="15" customHeight="1">
      <c r="A14" s="196" t="s">
        <v>11</v>
      </c>
      <c r="B14" s="197" t="s">
        <v>202</v>
      </c>
      <c r="C14" s="197"/>
      <c r="D14" s="197"/>
      <c r="E14" s="197"/>
      <c r="F14" s="87"/>
      <c r="G14" s="306">
        <v>0.13</v>
      </c>
      <c r="H14" s="89"/>
    </row>
    <row r="15" spans="1:8" ht="15" customHeight="1" thickBot="1">
      <c r="A15" s="198" t="s">
        <v>1</v>
      </c>
      <c r="B15" s="199"/>
      <c r="C15" s="199"/>
      <c r="D15" s="199"/>
      <c r="E15" s="199"/>
      <c r="F15" s="87"/>
      <c r="G15" s="88"/>
      <c r="H15" s="89"/>
    </row>
    <row r="16" spans="1:8" ht="16.350000000000001" customHeight="1" thickTop="1">
      <c r="A16" s="200" t="s">
        <v>15</v>
      </c>
      <c r="B16" s="201"/>
      <c r="C16" s="202"/>
      <c r="D16" s="202"/>
      <c r="E16" s="202"/>
      <c r="F16" s="285"/>
      <c r="G16" s="98"/>
      <c r="H16" s="99"/>
    </row>
    <row r="17" spans="1:8" ht="15" customHeight="1">
      <c r="A17" s="203"/>
      <c r="B17" s="204"/>
      <c r="C17" s="205"/>
      <c r="D17" s="205"/>
      <c r="E17" s="206"/>
      <c r="F17" s="289"/>
      <c r="G17" s="47"/>
      <c r="H17" s="104"/>
    </row>
    <row r="18" spans="1:8" s="158" customFormat="1" ht="15" customHeight="1">
      <c r="A18" s="243">
        <v>105</v>
      </c>
      <c r="B18" s="208" t="s">
        <v>211</v>
      </c>
      <c r="C18" s="209"/>
      <c r="D18" s="209"/>
      <c r="E18" s="210"/>
      <c r="F18" s="381"/>
      <c r="G18" s="382">
        <f>$G$14*(F18)</f>
        <v>0</v>
      </c>
      <c r="H18" s="383">
        <f t="shared" ref="H18:H25" si="0">F18+G18</f>
        <v>0</v>
      </c>
    </row>
    <row r="19" spans="1:8" s="158" customFormat="1" ht="15" customHeight="1">
      <c r="A19" s="243"/>
      <c r="B19" s="208" t="s">
        <v>212</v>
      </c>
      <c r="C19" s="209"/>
      <c r="D19" s="209"/>
      <c r="E19" s="210"/>
      <c r="F19" s="381"/>
      <c r="G19" s="382">
        <f t="shared" ref="G19:G25" si="1">$G$14*(F19)</f>
        <v>0</v>
      </c>
      <c r="H19" s="383">
        <f t="shared" si="0"/>
        <v>0</v>
      </c>
    </row>
    <row r="20" spans="1:8" s="158" customFormat="1" ht="15" customHeight="1">
      <c r="A20" s="243"/>
      <c r="B20" s="208" t="s">
        <v>295</v>
      </c>
      <c r="C20" s="254"/>
      <c r="D20" s="254"/>
      <c r="E20" s="210"/>
      <c r="F20" s="381"/>
      <c r="G20" s="382">
        <f t="shared" si="1"/>
        <v>0</v>
      </c>
      <c r="H20" s="385">
        <f t="shared" si="0"/>
        <v>0</v>
      </c>
    </row>
    <row r="21" spans="1:8" s="158" customFormat="1" ht="15" customHeight="1">
      <c r="A21" s="243"/>
      <c r="B21" s="208" t="s">
        <v>213</v>
      </c>
      <c r="C21" s="209"/>
      <c r="D21" s="209"/>
      <c r="E21" s="210"/>
      <c r="F21" s="381"/>
      <c r="G21" s="382">
        <f t="shared" si="1"/>
        <v>0</v>
      </c>
      <c r="H21" s="383">
        <f t="shared" si="0"/>
        <v>0</v>
      </c>
    </row>
    <row r="22" spans="1:8" s="158" customFormat="1" ht="15" customHeight="1">
      <c r="A22" s="243"/>
      <c r="B22" s="208" t="s">
        <v>217</v>
      </c>
      <c r="C22" s="209"/>
      <c r="D22" s="209"/>
      <c r="E22" s="210"/>
      <c r="F22" s="381"/>
      <c r="G22" s="382">
        <f t="shared" si="1"/>
        <v>0</v>
      </c>
      <c r="H22" s="383">
        <f t="shared" si="0"/>
        <v>0</v>
      </c>
    </row>
    <row r="23" spans="1:8" s="158" customFormat="1" ht="15" customHeight="1">
      <c r="A23" s="243"/>
      <c r="B23" s="208" t="s">
        <v>214</v>
      </c>
      <c r="C23" s="209"/>
      <c r="D23" s="209"/>
      <c r="E23" s="210"/>
      <c r="F23" s="381"/>
      <c r="G23" s="382">
        <f t="shared" si="1"/>
        <v>0</v>
      </c>
      <c r="H23" s="383">
        <f t="shared" si="0"/>
        <v>0</v>
      </c>
    </row>
    <row r="24" spans="1:8" s="158" customFormat="1" ht="15" customHeight="1">
      <c r="A24" s="243"/>
      <c r="B24" s="208" t="s">
        <v>215</v>
      </c>
      <c r="C24" s="209"/>
      <c r="D24" s="209"/>
      <c r="E24" s="210"/>
      <c r="F24" s="381"/>
      <c r="G24" s="382">
        <f t="shared" si="1"/>
        <v>0</v>
      </c>
      <c r="H24" s="383">
        <f t="shared" si="0"/>
        <v>0</v>
      </c>
    </row>
    <row r="25" spans="1:8" s="158" customFormat="1" ht="15" customHeight="1">
      <c r="A25" s="243"/>
      <c r="B25" s="208" t="s">
        <v>216</v>
      </c>
      <c r="C25" s="209"/>
      <c r="D25" s="209"/>
      <c r="E25" s="210"/>
      <c r="F25" s="381"/>
      <c r="G25" s="382">
        <f t="shared" si="1"/>
        <v>0</v>
      </c>
      <c r="H25" s="383">
        <f t="shared" si="0"/>
        <v>0</v>
      </c>
    </row>
    <row r="26" spans="1:8" s="158" customFormat="1" ht="15" customHeight="1">
      <c r="A26" s="243"/>
      <c r="B26" s="208"/>
      <c r="C26" s="209"/>
      <c r="D26" s="209"/>
      <c r="E26" s="210"/>
      <c r="F26" s="381"/>
      <c r="G26" s="382"/>
      <c r="H26" s="383"/>
    </row>
    <row r="27" spans="1:8" s="158" customFormat="1" ht="15" customHeight="1">
      <c r="A27" s="243">
        <v>110</v>
      </c>
      <c r="B27" s="208" t="s">
        <v>211</v>
      </c>
      <c r="C27" s="209"/>
      <c r="D27" s="209"/>
      <c r="E27" s="210"/>
      <c r="F27" s="381"/>
      <c r="G27" s="382">
        <f t="shared" ref="G27:G34" si="2">$G$14*(F27)</f>
        <v>0</v>
      </c>
      <c r="H27" s="383">
        <f t="shared" ref="H27:H34" si="3">F27+G27</f>
        <v>0</v>
      </c>
    </row>
    <row r="28" spans="1:8" s="158" customFormat="1" ht="15" customHeight="1">
      <c r="A28" s="243"/>
      <c r="B28" s="208" t="s">
        <v>296</v>
      </c>
      <c r="C28" s="254"/>
      <c r="D28" s="254"/>
      <c r="E28" s="210"/>
      <c r="F28" s="381"/>
      <c r="G28" s="382">
        <f t="shared" ref="G28" si="4">$G$14*(F28)</f>
        <v>0</v>
      </c>
      <c r="H28" s="383">
        <f t="shared" ref="H28" si="5">F28+G28</f>
        <v>0</v>
      </c>
    </row>
    <row r="29" spans="1:8" s="158" customFormat="1" ht="15" customHeight="1">
      <c r="A29" s="243"/>
      <c r="B29" s="208" t="s">
        <v>203</v>
      </c>
      <c r="C29" s="209"/>
      <c r="D29" s="209"/>
      <c r="E29" s="210"/>
      <c r="F29" s="381"/>
      <c r="G29" s="382">
        <f t="shared" si="2"/>
        <v>0</v>
      </c>
      <c r="H29" s="383">
        <f t="shared" si="3"/>
        <v>0</v>
      </c>
    </row>
    <row r="30" spans="1:8" s="158" customFormat="1" ht="15" customHeight="1">
      <c r="A30" s="243"/>
      <c r="B30" s="208" t="s">
        <v>213</v>
      </c>
      <c r="C30" s="209"/>
      <c r="D30" s="209"/>
      <c r="E30" s="210"/>
      <c r="F30" s="381"/>
      <c r="G30" s="382">
        <f t="shared" si="2"/>
        <v>0</v>
      </c>
      <c r="H30" s="383">
        <f t="shared" si="3"/>
        <v>0</v>
      </c>
    </row>
    <row r="31" spans="1:8" s="158" customFormat="1" ht="15" customHeight="1">
      <c r="A31" s="243"/>
      <c r="B31" s="208" t="s">
        <v>217</v>
      </c>
      <c r="C31" s="209"/>
      <c r="D31" s="209"/>
      <c r="E31" s="210"/>
      <c r="F31" s="381"/>
      <c r="G31" s="382">
        <f t="shared" si="2"/>
        <v>0</v>
      </c>
      <c r="H31" s="383">
        <f t="shared" si="3"/>
        <v>0</v>
      </c>
    </row>
    <row r="32" spans="1:8" s="158" customFormat="1" ht="15" customHeight="1">
      <c r="A32" s="243"/>
      <c r="B32" s="208" t="s">
        <v>214</v>
      </c>
      <c r="C32" s="209"/>
      <c r="D32" s="209"/>
      <c r="E32" s="210"/>
      <c r="F32" s="381"/>
      <c r="G32" s="382">
        <f t="shared" si="2"/>
        <v>0</v>
      </c>
      <c r="H32" s="383">
        <f t="shared" si="3"/>
        <v>0</v>
      </c>
    </row>
    <row r="33" spans="1:8" s="158" customFormat="1" ht="15" customHeight="1">
      <c r="A33" s="243"/>
      <c r="B33" s="208" t="s">
        <v>215</v>
      </c>
      <c r="C33" s="209"/>
      <c r="D33" s="209"/>
      <c r="E33" s="210"/>
      <c r="F33" s="381"/>
      <c r="G33" s="382">
        <f t="shared" si="2"/>
        <v>0</v>
      </c>
      <c r="H33" s="383">
        <f t="shared" si="3"/>
        <v>0</v>
      </c>
    </row>
    <row r="34" spans="1:8" s="158" customFormat="1" ht="15" customHeight="1">
      <c r="A34" s="243"/>
      <c r="B34" s="208" t="s">
        <v>216</v>
      </c>
      <c r="C34" s="209"/>
      <c r="D34" s="209"/>
      <c r="E34" s="210"/>
      <c r="F34" s="381"/>
      <c r="G34" s="382">
        <f t="shared" si="2"/>
        <v>0</v>
      </c>
      <c r="H34" s="383">
        <f t="shared" si="3"/>
        <v>0</v>
      </c>
    </row>
    <row r="35" spans="1:8" s="158" customFormat="1" ht="15" customHeight="1">
      <c r="A35" s="244"/>
      <c r="B35" s="208"/>
      <c r="C35" s="209"/>
      <c r="D35" s="209"/>
      <c r="E35" s="210"/>
      <c r="F35" s="386"/>
      <c r="G35" s="382"/>
      <c r="H35" s="383"/>
    </row>
    <row r="36" spans="1:8" s="158" customFormat="1" ht="15" customHeight="1">
      <c r="A36" s="243">
        <v>120</v>
      </c>
      <c r="B36" s="208" t="s">
        <v>211</v>
      </c>
      <c r="C36" s="209"/>
      <c r="D36" s="209"/>
      <c r="E36" s="210"/>
      <c r="F36" s="381"/>
      <c r="G36" s="382">
        <f t="shared" ref="G36:G44" si="6">$G$14*(F36)</f>
        <v>0</v>
      </c>
      <c r="H36" s="383">
        <f t="shared" ref="H36:H44" si="7">F36+G36</f>
        <v>0</v>
      </c>
    </row>
    <row r="37" spans="1:8" s="267" customFormat="1" ht="15" customHeight="1">
      <c r="A37" s="299"/>
      <c r="B37" s="258" t="s">
        <v>297</v>
      </c>
      <c r="C37" s="259"/>
      <c r="D37" s="259"/>
      <c r="E37" s="260"/>
      <c r="F37" s="381"/>
      <c r="G37" s="382">
        <f t="shared" si="6"/>
        <v>0</v>
      </c>
      <c r="H37" s="383">
        <f t="shared" si="7"/>
        <v>0</v>
      </c>
    </row>
    <row r="38" spans="1:8" s="158" customFormat="1" ht="15" customHeight="1">
      <c r="A38" s="243"/>
      <c r="B38" s="208" t="s">
        <v>244</v>
      </c>
      <c r="C38" s="254"/>
      <c r="D38" s="254"/>
      <c r="E38" s="210"/>
      <c r="F38" s="381"/>
      <c r="G38" s="382">
        <f t="shared" si="6"/>
        <v>0</v>
      </c>
      <c r="H38" s="383">
        <f t="shared" si="7"/>
        <v>0</v>
      </c>
    </row>
    <row r="39" spans="1:8" s="158" customFormat="1" ht="15" customHeight="1">
      <c r="A39" s="243"/>
      <c r="B39" s="208" t="s">
        <v>203</v>
      </c>
      <c r="C39" s="254"/>
      <c r="D39" s="254"/>
      <c r="E39" s="210"/>
      <c r="F39" s="381"/>
      <c r="G39" s="382">
        <f t="shared" ref="G39" si="8">$G$14*(F39)</f>
        <v>0</v>
      </c>
      <c r="H39" s="383">
        <f t="shared" ref="H39" si="9">F39+G39</f>
        <v>0</v>
      </c>
    </row>
    <row r="40" spans="1:8" s="158" customFormat="1" ht="15" customHeight="1">
      <c r="A40" s="243"/>
      <c r="B40" s="208" t="s">
        <v>213</v>
      </c>
      <c r="C40" s="209"/>
      <c r="D40" s="209"/>
      <c r="E40" s="210"/>
      <c r="F40" s="381"/>
      <c r="G40" s="382">
        <f t="shared" si="6"/>
        <v>0</v>
      </c>
      <c r="H40" s="383">
        <f t="shared" si="7"/>
        <v>0</v>
      </c>
    </row>
    <row r="41" spans="1:8" s="158" customFormat="1" ht="15" customHeight="1">
      <c r="A41" s="243"/>
      <c r="B41" s="208" t="s">
        <v>217</v>
      </c>
      <c r="C41" s="209"/>
      <c r="D41" s="209"/>
      <c r="E41" s="210"/>
      <c r="F41" s="381"/>
      <c r="G41" s="382">
        <f t="shared" si="6"/>
        <v>0</v>
      </c>
      <c r="H41" s="383">
        <f t="shared" si="7"/>
        <v>0</v>
      </c>
    </row>
    <row r="42" spans="1:8" s="158" customFormat="1" ht="15" customHeight="1">
      <c r="A42" s="244"/>
      <c r="B42" s="208" t="s">
        <v>214</v>
      </c>
      <c r="C42" s="209"/>
      <c r="D42" s="209"/>
      <c r="E42" s="210"/>
      <c r="F42" s="381"/>
      <c r="G42" s="382">
        <f t="shared" si="6"/>
        <v>0</v>
      </c>
      <c r="H42" s="383">
        <f t="shared" si="7"/>
        <v>0</v>
      </c>
    </row>
    <row r="43" spans="1:8" s="158" customFormat="1" ht="15" customHeight="1">
      <c r="A43" s="243"/>
      <c r="B43" s="208" t="s">
        <v>215</v>
      </c>
      <c r="C43" s="209"/>
      <c r="D43" s="209"/>
      <c r="E43" s="210"/>
      <c r="F43" s="381"/>
      <c r="G43" s="382">
        <f t="shared" si="6"/>
        <v>0</v>
      </c>
      <c r="H43" s="383">
        <f t="shared" si="7"/>
        <v>0</v>
      </c>
    </row>
    <row r="44" spans="1:8" s="158" customFormat="1" ht="15" customHeight="1">
      <c r="A44" s="243"/>
      <c r="B44" s="208" t="s">
        <v>216</v>
      </c>
      <c r="C44" s="209"/>
      <c r="D44" s="209"/>
      <c r="E44" s="210"/>
      <c r="F44" s="381"/>
      <c r="G44" s="382">
        <f t="shared" si="6"/>
        <v>0</v>
      </c>
      <c r="H44" s="383">
        <f t="shared" si="7"/>
        <v>0</v>
      </c>
    </row>
    <row r="45" spans="1:8" s="158" customFormat="1" ht="15" customHeight="1">
      <c r="A45" s="243"/>
      <c r="B45" s="208"/>
      <c r="C45" s="209"/>
      <c r="D45" s="209"/>
      <c r="E45" s="210"/>
      <c r="F45" s="386"/>
      <c r="G45" s="382"/>
      <c r="H45" s="383"/>
    </row>
    <row r="46" spans="1:8" s="158" customFormat="1" ht="15" customHeight="1">
      <c r="A46" s="243">
        <v>130</v>
      </c>
      <c r="B46" s="208" t="s">
        <v>211</v>
      </c>
      <c r="C46" s="209"/>
      <c r="D46" s="209"/>
      <c r="E46" s="210"/>
      <c r="F46" s="381"/>
      <c r="G46" s="382">
        <f t="shared" ref="G46:G55" si="10">$G$14*(F46)</f>
        <v>0</v>
      </c>
      <c r="H46" s="383">
        <f t="shared" ref="H46:H55" si="11">F46+G46</f>
        <v>0</v>
      </c>
    </row>
    <row r="47" spans="1:8" s="158" customFormat="1" ht="15" customHeight="1">
      <c r="A47" s="243"/>
      <c r="B47" s="208" t="s">
        <v>244</v>
      </c>
      <c r="C47" s="254"/>
      <c r="D47" s="254"/>
      <c r="E47" s="210"/>
      <c r="F47" s="381"/>
      <c r="G47" s="382">
        <f t="shared" si="10"/>
        <v>0</v>
      </c>
      <c r="H47" s="383">
        <f t="shared" si="11"/>
        <v>0</v>
      </c>
    </row>
    <row r="48" spans="1:8" s="158" customFormat="1" ht="15" customHeight="1">
      <c r="A48" s="243"/>
      <c r="B48" s="208" t="s">
        <v>297</v>
      </c>
      <c r="C48" s="254"/>
      <c r="D48" s="254"/>
      <c r="E48" s="210"/>
      <c r="F48" s="381"/>
      <c r="G48" s="382">
        <f t="shared" si="10"/>
        <v>0</v>
      </c>
      <c r="H48" s="383">
        <f t="shared" si="11"/>
        <v>0</v>
      </c>
    </row>
    <row r="49" spans="1:8" s="158" customFormat="1" ht="15" customHeight="1">
      <c r="A49" s="243"/>
      <c r="B49" s="208" t="s">
        <v>218</v>
      </c>
      <c r="C49" s="209"/>
      <c r="D49" s="209"/>
      <c r="E49" s="210"/>
      <c r="F49" s="381"/>
      <c r="G49" s="382">
        <f t="shared" si="10"/>
        <v>0</v>
      </c>
      <c r="H49" s="383">
        <f t="shared" si="11"/>
        <v>0</v>
      </c>
    </row>
    <row r="50" spans="1:8" s="158" customFormat="1" ht="15" customHeight="1">
      <c r="A50" s="243"/>
      <c r="B50" s="208" t="s">
        <v>219</v>
      </c>
      <c r="C50" s="209"/>
      <c r="D50" s="209"/>
      <c r="E50" s="210"/>
      <c r="F50" s="381"/>
      <c r="G50" s="382">
        <f t="shared" si="10"/>
        <v>0</v>
      </c>
      <c r="H50" s="383">
        <f t="shared" si="11"/>
        <v>0</v>
      </c>
    </row>
    <row r="51" spans="1:8" s="158" customFormat="1" ht="15" customHeight="1">
      <c r="A51" s="244"/>
      <c r="B51" s="208" t="s">
        <v>213</v>
      </c>
      <c r="C51" s="209"/>
      <c r="D51" s="209"/>
      <c r="E51" s="210"/>
      <c r="F51" s="381"/>
      <c r="G51" s="382">
        <f t="shared" si="10"/>
        <v>0</v>
      </c>
      <c r="H51" s="383">
        <f t="shared" si="11"/>
        <v>0</v>
      </c>
    </row>
    <row r="52" spans="1:8" s="158" customFormat="1" ht="15" customHeight="1">
      <c r="A52" s="243"/>
      <c r="B52" s="208" t="s">
        <v>217</v>
      </c>
      <c r="C52" s="209"/>
      <c r="D52" s="209"/>
      <c r="E52" s="210"/>
      <c r="F52" s="381"/>
      <c r="G52" s="382">
        <f t="shared" si="10"/>
        <v>0</v>
      </c>
      <c r="H52" s="383">
        <f t="shared" si="11"/>
        <v>0</v>
      </c>
    </row>
    <row r="53" spans="1:8" s="158" customFormat="1" ht="15" customHeight="1">
      <c r="A53" s="243"/>
      <c r="B53" s="208" t="s">
        <v>214</v>
      </c>
      <c r="C53" s="209"/>
      <c r="D53" s="209"/>
      <c r="E53" s="210"/>
      <c r="F53" s="381"/>
      <c r="G53" s="382">
        <f t="shared" si="10"/>
        <v>0</v>
      </c>
      <c r="H53" s="383">
        <f t="shared" si="11"/>
        <v>0</v>
      </c>
    </row>
    <row r="54" spans="1:8" s="158" customFormat="1" ht="15" customHeight="1">
      <c r="A54" s="243"/>
      <c r="B54" s="208" t="s">
        <v>215</v>
      </c>
      <c r="C54" s="209"/>
      <c r="D54" s="209"/>
      <c r="E54" s="210"/>
      <c r="F54" s="381"/>
      <c r="G54" s="382">
        <f t="shared" si="10"/>
        <v>0</v>
      </c>
      <c r="H54" s="383">
        <f t="shared" si="11"/>
        <v>0</v>
      </c>
    </row>
    <row r="55" spans="1:8" s="158" customFormat="1" ht="15" customHeight="1">
      <c r="A55" s="243"/>
      <c r="B55" s="208" t="s">
        <v>216</v>
      </c>
      <c r="C55" s="209"/>
      <c r="D55" s="209"/>
      <c r="E55" s="210"/>
      <c r="F55" s="381"/>
      <c r="G55" s="382">
        <f t="shared" si="10"/>
        <v>0</v>
      </c>
      <c r="H55" s="383">
        <f t="shared" si="11"/>
        <v>0</v>
      </c>
    </row>
    <row r="56" spans="1:8" s="158" customFormat="1" ht="15" customHeight="1">
      <c r="A56" s="243"/>
      <c r="B56" s="208"/>
      <c r="C56" s="254"/>
      <c r="D56" s="254"/>
      <c r="E56" s="210"/>
      <c r="F56" s="381"/>
      <c r="G56" s="382"/>
      <c r="H56" s="383"/>
    </row>
    <row r="57" spans="1:8" s="158" customFormat="1" ht="15" customHeight="1">
      <c r="A57" s="243">
        <v>140</v>
      </c>
      <c r="B57" s="208" t="s">
        <v>211</v>
      </c>
      <c r="C57" s="209"/>
      <c r="D57" s="209"/>
      <c r="E57" s="210"/>
      <c r="F57" s="381"/>
      <c r="G57" s="382">
        <f t="shared" ref="G57:G63" si="12">$G$14*(F57)</f>
        <v>0</v>
      </c>
      <c r="H57" s="383">
        <f t="shared" ref="H57:H63" si="13">F57+G57</f>
        <v>0</v>
      </c>
    </row>
    <row r="58" spans="1:8" s="158" customFormat="1" ht="15" customHeight="1">
      <c r="A58" s="243"/>
      <c r="B58" s="208" t="s">
        <v>244</v>
      </c>
      <c r="C58" s="254"/>
      <c r="D58" s="254"/>
      <c r="E58" s="210"/>
      <c r="F58" s="381"/>
      <c r="G58" s="382">
        <f t="shared" si="12"/>
        <v>0</v>
      </c>
      <c r="H58" s="383">
        <f t="shared" si="13"/>
        <v>0</v>
      </c>
    </row>
    <row r="59" spans="1:8" s="158" customFormat="1" ht="15" customHeight="1">
      <c r="A59" s="243"/>
      <c r="B59" s="208" t="s">
        <v>213</v>
      </c>
      <c r="C59" s="209"/>
      <c r="D59" s="209"/>
      <c r="E59" s="210"/>
      <c r="F59" s="381"/>
      <c r="G59" s="382">
        <f t="shared" si="12"/>
        <v>0</v>
      </c>
      <c r="H59" s="383">
        <f t="shared" si="13"/>
        <v>0</v>
      </c>
    </row>
    <row r="60" spans="1:8" s="158" customFormat="1" ht="15" customHeight="1">
      <c r="A60" s="243"/>
      <c r="B60" s="208" t="s">
        <v>217</v>
      </c>
      <c r="C60" s="209"/>
      <c r="D60" s="209"/>
      <c r="E60" s="210"/>
      <c r="F60" s="381"/>
      <c r="G60" s="382">
        <f t="shared" si="12"/>
        <v>0</v>
      </c>
      <c r="H60" s="383">
        <f t="shared" si="13"/>
        <v>0</v>
      </c>
    </row>
    <row r="61" spans="1:8" s="158" customFormat="1" ht="15" customHeight="1">
      <c r="A61" s="243"/>
      <c r="B61" s="208" t="s">
        <v>214</v>
      </c>
      <c r="C61" s="209"/>
      <c r="D61" s="209"/>
      <c r="E61" s="210"/>
      <c r="F61" s="381"/>
      <c r="G61" s="382">
        <f t="shared" si="12"/>
        <v>0</v>
      </c>
      <c r="H61" s="383">
        <f t="shared" si="13"/>
        <v>0</v>
      </c>
    </row>
    <row r="62" spans="1:8" s="158" customFormat="1" ht="15" customHeight="1">
      <c r="A62" s="243"/>
      <c r="B62" s="208" t="s">
        <v>215</v>
      </c>
      <c r="C62" s="209"/>
      <c r="D62" s="209"/>
      <c r="E62" s="210"/>
      <c r="F62" s="381"/>
      <c r="G62" s="382">
        <f t="shared" si="12"/>
        <v>0</v>
      </c>
      <c r="H62" s="383">
        <f t="shared" si="13"/>
        <v>0</v>
      </c>
    </row>
    <row r="63" spans="1:8" s="158" customFormat="1" ht="15" customHeight="1">
      <c r="A63" s="243"/>
      <c r="B63" s="208" t="s">
        <v>216</v>
      </c>
      <c r="C63" s="209"/>
      <c r="D63" s="209"/>
      <c r="E63" s="210"/>
      <c r="F63" s="381"/>
      <c r="G63" s="382">
        <f t="shared" si="12"/>
        <v>0</v>
      </c>
      <c r="H63" s="383">
        <f t="shared" si="13"/>
        <v>0</v>
      </c>
    </row>
    <row r="64" spans="1:8" s="158" customFormat="1" ht="15" customHeight="1">
      <c r="A64" s="243"/>
      <c r="B64" s="208"/>
      <c r="C64" s="254"/>
      <c r="D64" s="254"/>
      <c r="E64" s="210"/>
      <c r="F64" s="381"/>
      <c r="G64" s="382"/>
      <c r="H64" s="383"/>
    </row>
    <row r="65" spans="1:8" s="158" customFormat="1" ht="15" customHeight="1">
      <c r="A65" s="243"/>
      <c r="B65" s="208"/>
      <c r="C65" s="254"/>
      <c r="D65" s="254"/>
      <c r="E65" s="210"/>
      <c r="F65" s="381"/>
      <c r="G65" s="382"/>
      <c r="H65" s="383"/>
    </row>
    <row r="66" spans="1:8" s="158" customFormat="1" ht="15" customHeight="1">
      <c r="A66" s="243"/>
      <c r="B66" s="208"/>
      <c r="C66" s="254"/>
      <c r="D66" s="254"/>
      <c r="E66" s="210"/>
      <c r="F66" s="381"/>
      <c r="G66" s="382"/>
      <c r="H66" s="383"/>
    </row>
    <row r="67" spans="1:8" s="158" customFormat="1" ht="15" customHeight="1">
      <c r="A67" s="243"/>
      <c r="B67" s="208"/>
      <c r="C67" s="254"/>
      <c r="D67" s="254"/>
      <c r="E67" s="210"/>
      <c r="F67" s="381"/>
      <c r="G67" s="382"/>
      <c r="H67" s="383"/>
    </row>
    <row r="68" spans="1:8" s="158" customFormat="1" ht="15" customHeight="1">
      <c r="A68" s="243"/>
      <c r="B68" s="208"/>
      <c r="C68" s="254"/>
      <c r="D68" s="254"/>
      <c r="E68" s="210"/>
      <c r="F68" s="381"/>
      <c r="G68" s="382"/>
      <c r="H68" s="383"/>
    </row>
    <row r="69" spans="1:8" s="158" customFormat="1" ht="15" customHeight="1">
      <c r="A69" s="243"/>
      <c r="B69" s="208"/>
      <c r="C69" s="254"/>
      <c r="D69" s="254"/>
      <c r="E69" s="210"/>
      <c r="F69" s="381"/>
      <c r="G69" s="382"/>
      <c r="H69" s="383"/>
    </row>
    <row r="70" spans="1:8" s="158" customFormat="1" ht="15" customHeight="1">
      <c r="A70" s="243"/>
      <c r="B70" s="208"/>
      <c r="C70" s="254"/>
      <c r="D70" s="254"/>
      <c r="E70" s="210"/>
      <c r="F70" s="381"/>
      <c r="G70" s="382"/>
      <c r="H70" s="383"/>
    </row>
    <row r="71" spans="1:8" s="158" customFormat="1" ht="15" customHeight="1">
      <c r="A71" s="243"/>
      <c r="B71" s="208"/>
      <c r="C71" s="254"/>
      <c r="D71" s="254"/>
      <c r="E71" s="210"/>
      <c r="F71" s="381"/>
      <c r="G71" s="382"/>
      <c r="H71" s="383"/>
    </row>
    <row r="72" spans="1:8" s="158" customFormat="1" ht="15" customHeight="1">
      <c r="A72" s="243"/>
      <c r="B72" s="208"/>
      <c r="C72" s="254"/>
      <c r="D72" s="254"/>
      <c r="E72" s="210"/>
      <c r="F72" s="381"/>
      <c r="G72" s="382"/>
      <c r="H72" s="383"/>
    </row>
    <row r="73" spans="1:8" ht="15">
      <c r="A73" s="245"/>
      <c r="B73" s="159"/>
      <c r="C73" s="159"/>
      <c r="D73" s="159"/>
      <c r="E73" s="7"/>
      <c r="F73" s="363" t="s">
        <v>134</v>
      </c>
      <c r="G73" s="223"/>
      <c r="H73" s="389"/>
    </row>
    <row r="74" spans="1:8" ht="15">
      <c r="A74" s="245"/>
      <c r="B74" s="159"/>
      <c r="C74" s="159"/>
      <c r="D74" s="159"/>
      <c r="E74" s="7"/>
      <c r="F74" s="253"/>
      <c r="G74" s="225"/>
      <c r="H74" s="390"/>
    </row>
    <row r="75" spans="1:8" thickBot="1">
      <c r="A75" s="250"/>
      <c r="B75" s="251"/>
      <c r="C75" s="251"/>
      <c r="D75" s="251"/>
      <c r="E75" s="252"/>
      <c r="F75" s="413" t="s">
        <v>292</v>
      </c>
      <c r="G75" s="252"/>
      <c r="H75" s="391"/>
    </row>
    <row r="76" spans="1:8" s="158" customFormat="1" ht="15" customHeight="1">
      <c r="A76" s="525">
        <v>160</v>
      </c>
      <c r="B76" s="408" t="s">
        <v>211</v>
      </c>
      <c r="C76" s="409"/>
      <c r="D76" s="409"/>
      <c r="E76" s="249"/>
      <c r="F76" s="410"/>
      <c r="G76" s="411">
        <f t="shared" ref="G76:G85" si="14">$G$14*(F76)</f>
        <v>0</v>
      </c>
      <c r="H76" s="412">
        <f t="shared" ref="H76:H85" si="15">F76+G76</f>
        <v>0</v>
      </c>
    </row>
    <row r="77" spans="1:8" s="158" customFormat="1" ht="15" customHeight="1">
      <c r="A77" s="243"/>
      <c r="B77" s="208" t="s">
        <v>244</v>
      </c>
      <c r="C77" s="254"/>
      <c r="D77" s="254"/>
      <c r="E77" s="210"/>
      <c r="F77" s="381"/>
      <c r="G77" s="382">
        <f t="shared" si="14"/>
        <v>0</v>
      </c>
      <c r="H77" s="383">
        <f t="shared" si="15"/>
        <v>0</v>
      </c>
    </row>
    <row r="78" spans="1:8" s="158" customFormat="1" ht="15" customHeight="1">
      <c r="A78" s="243"/>
      <c r="B78" s="208" t="s">
        <v>263</v>
      </c>
      <c r="C78" s="254"/>
      <c r="D78" s="254"/>
      <c r="E78" s="210"/>
      <c r="F78" s="381"/>
      <c r="G78" s="382">
        <f t="shared" ref="G78:G80" si="16">$G$14*(F78)</f>
        <v>0</v>
      </c>
      <c r="H78" s="383">
        <f t="shared" ref="H78:H80" si="17">F78+G78</f>
        <v>0</v>
      </c>
    </row>
    <row r="79" spans="1:8" ht="15" customHeight="1">
      <c r="A79" s="579"/>
      <c r="B79" s="208" t="s">
        <v>203</v>
      </c>
      <c r="C79" s="254"/>
      <c r="D79" s="254"/>
      <c r="E79" s="210"/>
      <c r="F79" s="303"/>
      <c r="G79" s="382">
        <f t="shared" si="16"/>
        <v>0</v>
      </c>
      <c r="H79" s="383">
        <f t="shared" si="17"/>
        <v>0</v>
      </c>
    </row>
    <row r="80" spans="1:8" ht="15" customHeight="1">
      <c r="A80" s="579"/>
      <c r="B80" s="208" t="s">
        <v>322</v>
      </c>
      <c r="C80" s="254"/>
      <c r="D80" s="254"/>
      <c r="E80" s="210"/>
      <c r="F80" s="303"/>
      <c r="G80" s="382">
        <f t="shared" si="16"/>
        <v>0</v>
      </c>
      <c r="H80" s="383">
        <f t="shared" si="17"/>
        <v>0</v>
      </c>
    </row>
    <row r="81" spans="1:8" s="158" customFormat="1" ht="15" customHeight="1">
      <c r="A81" s="243"/>
      <c r="B81" s="208" t="s">
        <v>213</v>
      </c>
      <c r="C81" s="209"/>
      <c r="D81" s="209"/>
      <c r="E81" s="210"/>
      <c r="F81" s="381"/>
      <c r="G81" s="382">
        <f t="shared" si="14"/>
        <v>0</v>
      </c>
      <c r="H81" s="383">
        <f t="shared" si="15"/>
        <v>0</v>
      </c>
    </row>
    <row r="82" spans="1:8" s="158" customFormat="1" ht="15" customHeight="1">
      <c r="A82" s="243"/>
      <c r="B82" s="208" t="s">
        <v>217</v>
      </c>
      <c r="C82" s="209"/>
      <c r="D82" s="209"/>
      <c r="E82" s="210"/>
      <c r="F82" s="381"/>
      <c r="G82" s="382">
        <f t="shared" si="14"/>
        <v>0</v>
      </c>
      <c r="H82" s="383">
        <f t="shared" si="15"/>
        <v>0</v>
      </c>
    </row>
    <row r="83" spans="1:8" s="158" customFormat="1" ht="15" customHeight="1">
      <c r="A83" s="243"/>
      <c r="B83" s="208" t="s">
        <v>214</v>
      </c>
      <c r="C83" s="209"/>
      <c r="D83" s="209"/>
      <c r="E83" s="210"/>
      <c r="F83" s="381"/>
      <c r="G83" s="382">
        <f t="shared" si="14"/>
        <v>0</v>
      </c>
      <c r="H83" s="383">
        <f t="shared" si="15"/>
        <v>0</v>
      </c>
    </row>
    <row r="84" spans="1:8" s="158" customFormat="1" ht="15" customHeight="1">
      <c r="A84" s="243"/>
      <c r="B84" s="208" t="s">
        <v>215</v>
      </c>
      <c r="C84" s="209"/>
      <c r="D84" s="209"/>
      <c r="E84" s="210"/>
      <c r="F84" s="381"/>
      <c r="G84" s="382">
        <f t="shared" si="14"/>
        <v>0</v>
      </c>
      <c r="H84" s="383">
        <f t="shared" si="15"/>
        <v>0</v>
      </c>
    </row>
    <row r="85" spans="1:8" s="158" customFormat="1" ht="15" customHeight="1">
      <c r="A85" s="243"/>
      <c r="B85" s="208" t="s">
        <v>216</v>
      </c>
      <c r="C85" s="209"/>
      <c r="D85" s="209"/>
      <c r="E85" s="210"/>
      <c r="F85" s="381"/>
      <c r="G85" s="382">
        <f t="shared" si="14"/>
        <v>0</v>
      </c>
      <c r="H85" s="383">
        <f t="shared" si="15"/>
        <v>0</v>
      </c>
    </row>
    <row r="86" spans="1:8" s="158" customFormat="1" ht="12.75" customHeight="1">
      <c r="A86" s="243"/>
      <c r="B86" s="208"/>
      <c r="C86" s="211"/>
      <c r="D86" s="209"/>
      <c r="E86" s="210"/>
      <c r="F86" s="381"/>
      <c r="G86" s="382"/>
      <c r="H86" s="383"/>
    </row>
    <row r="87" spans="1:8" s="158" customFormat="1" ht="15" customHeight="1">
      <c r="A87" s="243">
        <v>170</v>
      </c>
      <c r="B87" s="208" t="s">
        <v>211</v>
      </c>
      <c r="C87" s="209"/>
      <c r="D87" s="209"/>
      <c r="E87" s="210"/>
      <c r="F87" s="381"/>
      <c r="G87" s="382">
        <f t="shared" ref="G87:G94" si="18">$G$14*(F87)</f>
        <v>0</v>
      </c>
      <c r="H87" s="383">
        <f t="shared" ref="H87:H94" si="19">F87+G87</f>
        <v>0</v>
      </c>
    </row>
    <row r="88" spans="1:8" s="267" customFormat="1" ht="15" customHeight="1">
      <c r="A88" s="299"/>
      <c r="B88" s="404" t="s">
        <v>297</v>
      </c>
      <c r="C88" s="405"/>
      <c r="D88" s="405"/>
      <c r="E88" s="406"/>
      <c r="F88" s="407"/>
      <c r="G88" s="382">
        <f t="shared" si="18"/>
        <v>0</v>
      </c>
      <c r="H88" s="383">
        <f t="shared" si="19"/>
        <v>0</v>
      </c>
    </row>
    <row r="89" spans="1:8" s="158" customFormat="1" ht="15" customHeight="1">
      <c r="A89" s="207"/>
      <c r="B89" s="208" t="s">
        <v>203</v>
      </c>
      <c r="C89" s="209"/>
      <c r="D89" s="209"/>
      <c r="E89" s="210"/>
      <c r="F89" s="381"/>
      <c r="G89" s="382">
        <f t="shared" si="18"/>
        <v>0</v>
      </c>
      <c r="H89" s="383">
        <f t="shared" si="19"/>
        <v>0</v>
      </c>
    </row>
    <row r="90" spans="1:8" s="158" customFormat="1" ht="15" customHeight="1">
      <c r="A90" s="207"/>
      <c r="B90" s="208" t="s">
        <v>213</v>
      </c>
      <c r="C90" s="209"/>
      <c r="D90" s="209"/>
      <c r="E90" s="210"/>
      <c r="F90" s="381"/>
      <c r="G90" s="382">
        <f t="shared" si="18"/>
        <v>0</v>
      </c>
      <c r="H90" s="383">
        <f t="shared" si="19"/>
        <v>0</v>
      </c>
    </row>
    <row r="91" spans="1:8" s="158" customFormat="1" ht="15" customHeight="1">
      <c r="A91" s="207"/>
      <c r="B91" s="208" t="s">
        <v>217</v>
      </c>
      <c r="C91" s="209"/>
      <c r="D91" s="209"/>
      <c r="E91" s="210"/>
      <c r="F91" s="381"/>
      <c r="G91" s="382">
        <f t="shared" si="18"/>
        <v>0</v>
      </c>
      <c r="H91" s="383">
        <f t="shared" si="19"/>
        <v>0</v>
      </c>
    </row>
    <row r="92" spans="1:8" s="158" customFormat="1" ht="15" customHeight="1">
      <c r="A92" s="207"/>
      <c r="B92" s="208" t="s">
        <v>214</v>
      </c>
      <c r="C92" s="209"/>
      <c r="D92" s="209"/>
      <c r="E92" s="210"/>
      <c r="F92" s="381"/>
      <c r="G92" s="382">
        <f t="shared" si="18"/>
        <v>0</v>
      </c>
      <c r="H92" s="383">
        <f t="shared" si="19"/>
        <v>0</v>
      </c>
    </row>
    <row r="93" spans="1:8" s="158" customFormat="1" ht="15" customHeight="1">
      <c r="A93" s="207"/>
      <c r="B93" s="208" t="s">
        <v>215</v>
      </c>
      <c r="C93" s="209"/>
      <c r="D93" s="209"/>
      <c r="E93" s="210"/>
      <c r="F93" s="381"/>
      <c r="G93" s="382">
        <f t="shared" si="18"/>
        <v>0</v>
      </c>
      <c r="H93" s="383">
        <f t="shared" si="19"/>
        <v>0</v>
      </c>
    </row>
    <row r="94" spans="1:8" s="158" customFormat="1" ht="15" customHeight="1">
      <c r="A94" s="207"/>
      <c r="B94" s="208" t="s">
        <v>216</v>
      </c>
      <c r="C94" s="209"/>
      <c r="D94" s="209"/>
      <c r="E94" s="210"/>
      <c r="F94" s="381"/>
      <c r="G94" s="382">
        <f t="shared" si="18"/>
        <v>0</v>
      </c>
      <c r="H94" s="383">
        <f t="shared" si="19"/>
        <v>0</v>
      </c>
    </row>
    <row r="95" spans="1:8" s="158" customFormat="1" ht="15" customHeight="1">
      <c r="A95" s="243"/>
      <c r="B95" s="208"/>
      <c r="C95" s="254"/>
      <c r="D95" s="254"/>
      <c r="E95" s="210"/>
      <c r="F95" s="303"/>
      <c r="G95" s="148"/>
      <c r="H95" s="149"/>
    </row>
    <row r="96" spans="1:8" s="158" customFormat="1" ht="15" customHeight="1">
      <c r="A96" s="243"/>
      <c r="B96" s="208"/>
      <c r="C96" s="254"/>
      <c r="D96" s="254"/>
      <c r="E96" s="210"/>
      <c r="F96" s="303"/>
      <c r="G96" s="148"/>
      <c r="H96" s="149"/>
    </row>
    <row r="97" spans="1:8" s="158" customFormat="1" ht="15" customHeight="1">
      <c r="A97" s="243"/>
      <c r="B97" s="208"/>
      <c r="C97" s="254"/>
      <c r="D97" s="254"/>
      <c r="E97" s="210"/>
      <c r="F97" s="303"/>
      <c r="G97" s="148"/>
      <c r="H97" s="149"/>
    </row>
    <row r="98" spans="1:8" s="158" customFormat="1" ht="15" customHeight="1">
      <c r="A98" s="243"/>
      <c r="B98" s="208"/>
      <c r="C98" s="254"/>
      <c r="D98" s="254"/>
      <c r="E98" s="210"/>
      <c r="F98" s="303"/>
      <c r="G98" s="148"/>
      <c r="H98" s="149"/>
    </row>
    <row r="99" spans="1:8" s="158" customFormat="1" ht="15" customHeight="1">
      <c r="A99" s="243"/>
      <c r="B99" s="208"/>
      <c r="C99" s="254"/>
      <c r="D99" s="254"/>
      <c r="E99" s="210"/>
      <c r="F99" s="303"/>
      <c r="G99" s="148"/>
      <c r="H99" s="149"/>
    </row>
    <row r="100" spans="1:8" s="158" customFormat="1" ht="15" customHeight="1">
      <c r="A100" s="243"/>
      <c r="B100" s="208"/>
      <c r="C100" s="254"/>
      <c r="D100" s="254"/>
      <c r="E100" s="210"/>
      <c r="F100" s="303"/>
      <c r="G100" s="148"/>
      <c r="H100" s="149"/>
    </row>
    <row r="101" spans="1:8" s="158" customFormat="1" ht="15" customHeight="1">
      <c r="A101" s="243"/>
      <c r="B101" s="208"/>
      <c r="C101" s="254"/>
      <c r="D101" s="254"/>
      <c r="E101" s="210"/>
      <c r="F101" s="303"/>
      <c r="G101" s="148"/>
      <c r="H101" s="149"/>
    </row>
    <row r="102" spans="1:8" s="158" customFormat="1" ht="15" customHeight="1">
      <c r="A102" s="243"/>
      <c r="B102" s="208"/>
      <c r="C102" s="254"/>
      <c r="D102" s="254"/>
      <c r="E102" s="210"/>
      <c r="F102" s="303"/>
      <c r="G102" s="148"/>
      <c r="H102" s="149"/>
    </row>
    <row r="103" spans="1:8" s="158" customFormat="1" ht="15" customHeight="1">
      <c r="A103" s="243"/>
      <c r="B103" s="208"/>
      <c r="C103" s="254"/>
      <c r="D103" s="254"/>
      <c r="E103" s="210"/>
      <c r="F103" s="303"/>
      <c r="G103" s="148"/>
      <c r="H103" s="149"/>
    </row>
    <row r="104" spans="1:8" s="158" customFormat="1" ht="15" customHeight="1">
      <c r="A104" s="243"/>
      <c r="B104" s="208"/>
      <c r="C104" s="254"/>
      <c r="D104" s="254"/>
      <c r="E104" s="210"/>
      <c r="F104" s="303"/>
      <c r="G104" s="148"/>
      <c r="H104" s="149"/>
    </row>
    <row r="105" spans="1:8" s="158" customFormat="1" ht="15" customHeight="1">
      <c r="A105" s="243"/>
      <c r="B105" s="208"/>
      <c r="C105" s="254"/>
      <c r="D105" s="254"/>
      <c r="E105" s="210"/>
      <c r="F105" s="303"/>
      <c r="G105" s="148"/>
      <c r="H105" s="149"/>
    </row>
    <row r="106" spans="1:8" s="158" customFormat="1" ht="15" customHeight="1">
      <c r="A106" s="243"/>
      <c r="B106" s="208"/>
      <c r="C106" s="254"/>
      <c r="D106" s="254"/>
      <c r="E106" s="210"/>
      <c r="F106" s="303"/>
      <c r="G106" s="148"/>
      <c r="H106" s="149"/>
    </row>
    <row r="107" spans="1:8" s="158" customFormat="1" ht="15" customHeight="1">
      <c r="A107" s="243"/>
      <c r="B107" s="208"/>
      <c r="C107" s="254"/>
      <c r="D107" s="254"/>
      <c r="E107" s="210"/>
      <c r="F107" s="303"/>
      <c r="G107" s="148"/>
      <c r="H107" s="149"/>
    </row>
    <row r="108" spans="1:8" s="158" customFormat="1" ht="15" customHeight="1">
      <c r="A108" s="243"/>
      <c r="B108" s="208"/>
      <c r="C108" s="254"/>
      <c r="D108" s="254"/>
      <c r="E108" s="210"/>
      <c r="F108" s="303"/>
      <c r="G108" s="148"/>
      <c r="H108" s="149"/>
    </row>
    <row r="109" spans="1:8" s="158" customFormat="1" ht="15" customHeight="1">
      <c r="A109" s="243"/>
      <c r="B109" s="208"/>
      <c r="C109" s="254"/>
      <c r="D109" s="254"/>
      <c r="E109" s="210"/>
      <c r="F109" s="303"/>
      <c r="G109" s="148"/>
      <c r="H109" s="149"/>
    </row>
    <row r="110" spans="1:8" s="158" customFormat="1" ht="15" customHeight="1">
      <c r="A110" s="243"/>
      <c r="B110" s="208"/>
      <c r="C110" s="254"/>
      <c r="D110" s="254"/>
      <c r="E110" s="210"/>
      <c r="F110" s="303"/>
      <c r="G110" s="148"/>
      <c r="H110" s="149"/>
    </row>
    <row r="111" spans="1:8" s="158" customFormat="1" ht="15" customHeight="1">
      <c r="A111" s="243"/>
      <c r="B111" s="208"/>
      <c r="C111" s="254"/>
      <c r="D111" s="254"/>
      <c r="E111" s="210"/>
      <c r="F111" s="303"/>
      <c r="G111" s="148"/>
      <c r="H111" s="149"/>
    </row>
    <row r="112" spans="1:8" s="158" customFormat="1" ht="15" customHeight="1">
      <c r="A112" s="243"/>
      <c r="B112" s="208"/>
      <c r="C112" s="254"/>
      <c r="D112" s="254"/>
      <c r="E112" s="210"/>
      <c r="F112" s="303"/>
      <c r="G112" s="148"/>
      <c r="H112" s="149"/>
    </row>
    <row r="113" spans="1:8" s="158" customFormat="1" ht="15" customHeight="1">
      <c r="A113" s="243"/>
      <c r="B113" s="208"/>
      <c r="C113" s="254"/>
      <c r="D113" s="254"/>
      <c r="E113" s="210"/>
      <c r="F113" s="303"/>
      <c r="G113" s="148"/>
      <c r="H113" s="149"/>
    </row>
    <row r="114" spans="1:8" s="158" customFormat="1" ht="15" customHeight="1">
      <c r="A114" s="243"/>
      <c r="B114" s="208"/>
      <c r="C114" s="254"/>
      <c r="D114" s="254"/>
      <c r="E114" s="210"/>
      <c r="F114" s="303"/>
      <c r="G114" s="148"/>
      <c r="H114" s="149"/>
    </row>
    <row r="115" spans="1:8" s="158" customFormat="1" ht="15" customHeight="1">
      <c r="A115" s="243"/>
      <c r="B115" s="208"/>
      <c r="C115" s="254"/>
      <c r="D115" s="254"/>
      <c r="E115" s="210"/>
      <c r="F115" s="303"/>
      <c r="G115" s="148"/>
      <c r="H115" s="149"/>
    </row>
    <row r="116" spans="1:8" s="158" customFormat="1" ht="15" customHeight="1">
      <c r="A116" s="243"/>
      <c r="B116" s="208"/>
      <c r="C116" s="254"/>
      <c r="D116" s="254"/>
      <c r="E116" s="210"/>
      <c r="F116" s="303"/>
      <c r="G116" s="148"/>
      <c r="H116" s="149"/>
    </row>
    <row r="117" spans="1:8" s="158" customFormat="1" ht="15" customHeight="1">
      <c r="A117" s="243"/>
      <c r="B117" s="208"/>
      <c r="C117" s="254"/>
      <c r="D117" s="254"/>
      <c r="E117" s="210"/>
      <c r="F117" s="303"/>
      <c r="G117" s="148"/>
      <c r="H117" s="149"/>
    </row>
    <row r="118" spans="1:8" s="158" customFormat="1" ht="15" customHeight="1">
      <c r="A118" s="243"/>
      <c r="B118" s="208"/>
      <c r="C118" s="254"/>
      <c r="D118" s="254"/>
      <c r="E118" s="210"/>
      <c r="F118" s="303"/>
      <c r="G118" s="148"/>
      <c r="H118" s="149"/>
    </row>
    <row r="119" spans="1:8" s="158" customFormat="1" ht="15" customHeight="1">
      <c r="A119" s="243"/>
      <c r="B119" s="208"/>
      <c r="C119" s="254"/>
      <c r="D119" s="254"/>
      <c r="E119" s="210"/>
      <c r="F119" s="303"/>
      <c r="G119" s="148"/>
      <c r="H119" s="149"/>
    </row>
    <row r="120" spans="1:8" s="158" customFormat="1" ht="15" customHeight="1">
      <c r="A120" s="243"/>
      <c r="B120" s="208"/>
      <c r="C120" s="254"/>
      <c r="D120" s="254"/>
      <c r="E120" s="210"/>
      <c r="F120" s="303"/>
      <c r="G120" s="148"/>
      <c r="H120" s="149"/>
    </row>
    <row r="121" spans="1:8" s="158" customFormat="1" ht="15" customHeight="1">
      <c r="A121" s="243"/>
      <c r="B121" s="208"/>
      <c r="C121" s="254"/>
      <c r="D121" s="254"/>
      <c r="E121" s="210"/>
      <c r="F121" s="303"/>
      <c r="G121" s="148"/>
      <c r="H121" s="149"/>
    </row>
    <row r="122" spans="1:8" s="158" customFormat="1" ht="15" customHeight="1">
      <c r="A122" s="243"/>
      <c r="B122" s="208"/>
      <c r="C122" s="254"/>
      <c r="D122" s="254"/>
      <c r="E122" s="210"/>
      <c r="F122" s="303"/>
      <c r="G122" s="148"/>
      <c r="H122" s="149"/>
    </row>
    <row r="123" spans="1:8" ht="14.25" customHeight="1" thickBot="1">
      <c r="A123" s="213"/>
      <c r="B123" s="214"/>
      <c r="C123" s="215"/>
      <c r="D123" s="216"/>
      <c r="E123" s="217"/>
      <c r="F123" s="298"/>
      <c r="G123" s="216"/>
      <c r="H123" s="217"/>
    </row>
    <row r="124" spans="1:8" ht="15" customHeight="1" thickTop="1" thickBot="1">
      <c r="A124" s="218" t="s">
        <v>17</v>
      </c>
      <c r="B124" s="219" t="str">
        <f>'100 Series'!$B$55</f>
        <v xml:space="preserve">     Hourly Rate for repairs and authorized service outside of contractual obligations is: </v>
      </c>
      <c r="C124" s="219"/>
      <c r="D124" s="219"/>
      <c r="E124" s="219"/>
      <c r="F124" s="286"/>
      <c r="G124" s="220" t="str">
        <f>'100 Series'!$H$55</f>
        <v>$ / hour</v>
      </c>
      <c r="H124" s="247"/>
    </row>
    <row r="125" spans="1:8" thickTop="1">
      <c r="A125" s="12"/>
      <c r="B125" s="8" t="s">
        <v>204</v>
      </c>
      <c r="C125" s="7"/>
      <c r="D125" s="7"/>
      <c r="E125" s="7"/>
      <c r="F125" s="253"/>
      <c r="G125" s="7"/>
      <c r="H125" s="155"/>
    </row>
    <row r="126" spans="1:8" ht="15">
      <c r="A126" s="12" t="s">
        <v>25</v>
      </c>
      <c r="B126" s="7"/>
      <c r="C126" s="7"/>
      <c r="D126" s="7"/>
      <c r="E126" s="6"/>
      <c r="F126" s="8"/>
      <c r="G126" s="6"/>
      <c r="H126" s="155"/>
    </row>
    <row r="127" spans="1:8" ht="15">
      <c r="A127" s="12" t="s">
        <v>26</v>
      </c>
      <c r="B127" s="7"/>
      <c r="C127" s="7"/>
      <c r="D127" s="7"/>
      <c r="E127" s="7"/>
      <c r="F127" s="253"/>
      <c r="G127" s="7"/>
      <c r="H127" s="155"/>
    </row>
    <row r="128" spans="1:8" ht="15">
      <c r="A128" s="12" t="s">
        <v>27</v>
      </c>
      <c r="B128" s="8"/>
      <c r="C128" s="9"/>
      <c r="D128" s="9"/>
      <c r="E128" s="9"/>
      <c r="F128" s="253"/>
      <c r="G128" s="7"/>
      <c r="H128" s="155"/>
    </row>
    <row r="129" spans="1:8" ht="15">
      <c r="A129" s="221" t="s">
        <v>28</v>
      </c>
      <c r="B129" s="7"/>
      <c r="C129" s="7"/>
      <c r="D129" s="7"/>
      <c r="E129" s="7"/>
      <c r="F129" s="253"/>
      <c r="G129" s="7"/>
      <c r="H129" s="155"/>
    </row>
    <row r="130" spans="1:8" ht="15">
      <c r="A130" s="221" t="s">
        <v>29</v>
      </c>
      <c r="B130" s="7"/>
      <c r="C130" s="7"/>
      <c r="D130" s="7"/>
      <c r="E130" s="9"/>
      <c r="F130" s="253"/>
      <c r="G130" s="9"/>
      <c r="H130" s="222"/>
    </row>
    <row r="131" spans="1:8" ht="15">
      <c r="A131" s="12" t="s">
        <v>30</v>
      </c>
      <c r="B131" s="7"/>
      <c r="C131" s="7"/>
      <c r="D131" s="7"/>
      <c r="E131" s="7"/>
      <c r="F131" s="253"/>
      <c r="G131" s="7"/>
      <c r="H131" s="155"/>
    </row>
    <row r="132" spans="1:8" ht="15">
      <c r="A132" s="12" t="s">
        <v>31</v>
      </c>
      <c r="B132" s="7"/>
      <c r="C132" s="7"/>
      <c r="D132" s="7"/>
      <c r="E132" s="7"/>
      <c r="F132" s="253"/>
      <c r="G132" s="7"/>
      <c r="H132" s="155"/>
    </row>
    <row r="133" spans="1:8" ht="15">
      <c r="A133" s="12" t="s">
        <v>32</v>
      </c>
      <c r="B133" s="7"/>
      <c r="C133" s="7"/>
      <c r="D133" s="7"/>
      <c r="E133" s="7"/>
      <c r="F133" s="363" t="s">
        <v>134</v>
      </c>
      <c r="G133" s="223"/>
      <c r="H133" s="224"/>
    </row>
    <row r="134" spans="1:8" ht="15">
      <c r="A134" s="221" t="s">
        <v>33</v>
      </c>
      <c r="B134" s="7"/>
      <c r="C134" s="7"/>
      <c r="D134" s="7"/>
      <c r="E134" s="7"/>
      <c r="F134" s="253"/>
      <c r="G134" s="225"/>
      <c r="H134" s="226"/>
    </row>
    <row r="135" spans="1:8" ht="15">
      <c r="A135" s="12"/>
      <c r="B135" s="7"/>
      <c r="C135" s="7"/>
      <c r="D135" s="7"/>
      <c r="E135" s="7"/>
      <c r="F135" s="363" t="s">
        <v>292</v>
      </c>
      <c r="G135" s="212"/>
      <c r="H135" s="154"/>
    </row>
    <row r="136" spans="1:8" ht="16.5" thickBot="1">
      <c r="A136" s="227" t="s">
        <v>205</v>
      </c>
      <c r="B136" s="228"/>
      <c r="C136" s="229" t="s">
        <v>19</v>
      </c>
      <c r="D136" s="229"/>
      <c r="E136" s="228" t="s">
        <v>20</v>
      </c>
      <c r="F136" s="228"/>
      <c r="G136" s="230"/>
      <c r="H136" s="231"/>
    </row>
    <row r="137" spans="1:8" ht="16.5" thickTop="1"/>
  </sheetData>
  <mergeCells count="4">
    <mergeCell ref="A1:H1"/>
    <mergeCell ref="A10:H10"/>
    <mergeCell ref="D2:E2"/>
    <mergeCell ref="G3:H3"/>
  </mergeCells>
  <conditionalFormatting sqref="F18:H38 F40:H57 F59:H94">
    <cfRule type="cellIs" dxfId="59" priority="6" operator="lessThan">
      <formula>0</formula>
    </cfRule>
  </conditionalFormatting>
  <conditionalFormatting sqref="F58:H58">
    <cfRule type="cellIs" dxfId="58" priority="3" operator="lessThan">
      <formula>0</formula>
    </cfRule>
  </conditionalFormatting>
  <conditionalFormatting sqref="F39:H39">
    <cfRule type="cellIs" dxfId="5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7" fitToHeight="0" orientation="portrait" r:id="rId1"/>
  <headerFooter>
    <oddFooter>&amp;RPage &amp;P of &amp;N</oddFooter>
  </headerFooter>
  <rowBreaks count="1" manualBreakCount="1">
    <brk id="7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7"/>
  <sheetViews>
    <sheetView view="pageBreakPreview" zoomScaleNormal="85" zoomScaleSheetLayoutView="100" workbookViewId="0">
      <selection activeCell="F16" sqref="F16:F33"/>
    </sheetView>
  </sheetViews>
  <sheetFormatPr defaultRowHeight="15.75"/>
  <cols>
    <col min="1" max="1" width="14.6640625" customWidth="1"/>
    <col min="2" max="3" width="10.21875" customWidth="1"/>
    <col min="6" max="6" width="12.77734375" style="282" customWidth="1"/>
    <col min="7" max="8" width="12.77734375" customWidth="1"/>
  </cols>
  <sheetData>
    <row r="1" spans="1:12" ht="24.95" customHeight="1" thickTop="1">
      <c r="A1" s="506" t="str">
        <f>'100 Series'!A1</f>
        <v>BID TEMPLATE</v>
      </c>
      <c r="B1" s="507"/>
      <c r="C1" s="507"/>
      <c r="D1" s="507"/>
      <c r="E1" s="507"/>
      <c r="F1" s="507"/>
      <c r="G1" s="507"/>
      <c r="H1" s="508"/>
    </row>
    <row r="2" spans="1:12" ht="15" customHeight="1">
      <c r="A2" s="61"/>
      <c r="B2" s="160"/>
      <c r="C2" s="160"/>
      <c r="D2" s="499"/>
      <c r="E2" s="499"/>
      <c r="F2" s="287"/>
      <c r="G2" s="160"/>
      <c r="H2" s="62"/>
    </row>
    <row r="3" spans="1:12" s="29" customFormat="1" ht="15" customHeight="1">
      <c r="A3" s="50" t="s">
        <v>22</v>
      </c>
      <c r="B3" s="173" t="str">
        <f>'100 Series'!B3</f>
        <v>PLACE ST THOMAS</v>
      </c>
      <c r="C3" s="175"/>
      <c r="D3" s="53"/>
      <c r="E3" s="53"/>
      <c r="F3" s="54" t="s">
        <v>0</v>
      </c>
      <c r="G3" s="523">
        <f>'100 Series'!G3</f>
        <v>44652</v>
      </c>
      <c r="H3" s="524"/>
    </row>
    <row r="4" spans="1:12" s="29" customFormat="1" ht="15" customHeight="1">
      <c r="A4" s="50" t="s">
        <v>23</v>
      </c>
      <c r="B4" s="51" t="s">
        <v>152</v>
      </c>
      <c r="C4" s="52"/>
      <c r="D4" s="53"/>
      <c r="E4" s="53"/>
      <c r="F4" s="288"/>
      <c r="G4" s="56"/>
      <c r="H4" s="319"/>
    </row>
    <row r="5" spans="1:12" s="29" customFormat="1" ht="15" customHeight="1">
      <c r="A5" s="50"/>
      <c r="B5" s="55" t="s">
        <v>1</v>
      </c>
      <c r="C5" s="53"/>
      <c r="D5" s="53"/>
      <c r="E5" s="53"/>
      <c r="F5" s="53" t="s">
        <v>2</v>
      </c>
      <c r="G5" s="324" t="str">
        <f>'100 Series'!G5</f>
        <v>XXX - 066, 067, XXX</v>
      </c>
      <c r="H5" s="325"/>
    </row>
    <row r="6" spans="1:12" s="29" customFormat="1" ht="15" customHeight="1">
      <c r="A6" s="50" t="s">
        <v>3</v>
      </c>
      <c r="B6" s="173">
        <f>'100 Series'!B6</f>
        <v>0</v>
      </c>
      <c r="C6" s="174"/>
      <c r="D6" s="175"/>
      <c r="E6" s="173"/>
      <c r="F6" s="173"/>
      <c r="G6" s="53"/>
      <c r="H6" s="321"/>
    </row>
    <row r="7" spans="1:12" s="29" customFormat="1" ht="15" customHeight="1">
      <c r="A7" s="50"/>
      <c r="B7" s="53" t="s">
        <v>1</v>
      </c>
      <c r="C7" s="53"/>
      <c r="D7" s="53"/>
      <c r="E7" s="53"/>
      <c r="F7" s="53" t="s">
        <v>4</v>
      </c>
      <c r="G7" s="162"/>
      <c r="H7" s="163"/>
    </row>
    <row r="8" spans="1:12" s="29" customFormat="1" ht="15" customHeight="1">
      <c r="A8" s="50" t="s">
        <v>24</v>
      </c>
      <c r="B8" s="58" t="s">
        <v>21</v>
      </c>
      <c r="C8" s="53"/>
      <c r="D8" s="53"/>
      <c r="E8" s="53"/>
      <c r="F8" s="51" t="str">
        <f>'100 Series'!F8</f>
        <v>April 1, 2022 to March 31, 2023</v>
      </c>
      <c r="G8" s="59"/>
      <c r="H8" s="172"/>
    </row>
    <row r="9" spans="1:12" ht="15" customHeight="1" thickBot="1">
      <c r="A9" s="63"/>
      <c r="B9" s="64"/>
      <c r="C9" s="65"/>
      <c r="D9" s="65"/>
      <c r="E9" s="65"/>
      <c r="F9" s="64"/>
      <c r="G9" s="65"/>
      <c r="H9" s="66"/>
    </row>
    <row r="10" spans="1:12" ht="16.5" customHeight="1" thickTop="1" thickBot="1">
      <c r="A10" s="67" t="s">
        <v>7</v>
      </c>
      <c r="B10" s="68" t="s">
        <v>8</v>
      </c>
      <c r="C10" s="69" t="s">
        <v>9</v>
      </c>
      <c r="D10" s="70"/>
      <c r="E10" s="71"/>
      <c r="F10" s="284" t="s">
        <v>5</v>
      </c>
      <c r="G10" s="72" t="s">
        <v>35</v>
      </c>
      <c r="H10" s="67" t="s">
        <v>6</v>
      </c>
    </row>
    <row r="11" spans="1:12" ht="15" customHeight="1" thickTop="1">
      <c r="A11" s="73"/>
      <c r="B11" s="74" t="s">
        <v>10</v>
      </c>
      <c r="C11" s="75" t="s">
        <v>10</v>
      </c>
      <c r="D11" s="77"/>
      <c r="E11" s="78"/>
      <c r="F11" s="79"/>
      <c r="G11" s="80"/>
      <c r="H11" s="81"/>
    </row>
    <row r="12" spans="1:12" ht="15" customHeight="1">
      <c r="A12" s="82" t="s">
        <v>11</v>
      </c>
      <c r="B12" s="83" t="s">
        <v>12</v>
      </c>
      <c r="C12" s="84">
        <v>430</v>
      </c>
      <c r="D12" s="85"/>
      <c r="E12" s="86"/>
      <c r="F12" s="87"/>
      <c r="G12" s="88"/>
      <c r="H12" s="89"/>
    </row>
    <row r="13" spans="1:12" ht="15" customHeight="1" thickBot="1">
      <c r="A13" s="90" t="s">
        <v>1</v>
      </c>
      <c r="B13" s="91" t="s">
        <v>13</v>
      </c>
      <c r="C13" s="91" t="s">
        <v>14</v>
      </c>
      <c r="D13" s="92"/>
      <c r="E13" s="93"/>
      <c r="F13" s="87"/>
      <c r="G13" s="88"/>
      <c r="H13" s="89"/>
    </row>
    <row r="14" spans="1:12" ht="15" customHeight="1" thickTop="1">
      <c r="A14" s="94" t="s">
        <v>15</v>
      </c>
      <c r="B14" s="95"/>
      <c r="C14" s="95"/>
      <c r="D14" s="96"/>
      <c r="E14" s="97"/>
      <c r="F14" s="285"/>
      <c r="G14" s="98"/>
      <c r="H14" s="99"/>
    </row>
    <row r="15" spans="1:12" ht="15" customHeight="1">
      <c r="A15" s="100" t="s">
        <v>1</v>
      </c>
      <c r="B15" s="101"/>
      <c r="C15" s="101"/>
      <c r="D15" s="102" t="s">
        <v>1</v>
      </c>
      <c r="E15" s="103"/>
      <c r="F15" s="289"/>
      <c r="G15" s="47"/>
      <c r="H15" s="104"/>
    </row>
    <row r="16" spans="1:12" s="30" customFormat="1" ht="18" customHeight="1">
      <c r="A16" s="31">
        <v>801</v>
      </c>
      <c r="B16" s="146">
        <f>F16*B13</f>
        <v>0</v>
      </c>
      <c r="C16" s="146">
        <f>F16*C13</f>
        <v>0</v>
      </c>
      <c r="D16" s="147"/>
      <c r="E16" s="147"/>
      <c r="F16" s="290"/>
      <c r="G16" s="148">
        <f>0.13*(F16)</f>
        <v>0</v>
      </c>
      <c r="H16" s="149">
        <f t="shared" ref="H16:H24" si="0">F16+G16</f>
        <v>0</v>
      </c>
      <c r="L16" s="156"/>
    </row>
    <row r="17" spans="1:11" s="30" customFormat="1" ht="18" customHeight="1">
      <c r="A17" s="34"/>
      <c r="B17" s="146"/>
      <c r="C17" s="146"/>
      <c r="D17" s="150"/>
      <c r="E17" s="150"/>
      <c r="F17" s="290"/>
      <c r="G17" s="148"/>
      <c r="H17" s="149"/>
    </row>
    <row r="18" spans="1:11" s="30" customFormat="1" ht="18" customHeight="1">
      <c r="A18" s="31" t="s">
        <v>154</v>
      </c>
      <c r="B18" s="146">
        <f>F18*B13</f>
        <v>0</v>
      </c>
      <c r="C18" s="146">
        <f>F18*C13</f>
        <v>0</v>
      </c>
      <c r="D18" s="147"/>
      <c r="E18" s="147"/>
      <c r="F18" s="290"/>
      <c r="G18" s="148">
        <f>0.13*(F18)</f>
        <v>0</v>
      </c>
      <c r="H18" s="149">
        <f t="shared" si="0"/>
        <v>0</v>
      </c>
      <c r="J18" s="156"/>
      <c r="K18" s="156"/>
    </row>
    <row r="19" spans="1:11" s="30" customFormat="1" ht="18" customHeight="1">
      <c r="A19" s="31" t="s">
        <v>157</v>
      </c>
      <c r="B19" s="146">
        <f>F19*B13</f>
        <v>0</v>
      </c>
      <c r="C19" s="146">
        <f>F19*C13</f>
        <v>0</v>
      </c>
      <c r="D19" s="147"/>
      <c r="E19" s="147"/>
      <c r="F19" s="290"/>
      <c r="G19" s="148">
        <f>0.13*(F19)</f>
        <v>0</v>
      </c>
      <c r="H19" s="149">
        <f>F19+G19</f>
        <v>0</v>
      </c>
      <c r="J19" s="156"/>
      <c r="K19" s="156"/>
    </row>
    <row r="20" spans="1:11" s="30" customFormat="1" ht="18" customHeight="1">
      <c r="A20" s="31"/>
      <c r="B20" s="146"/>
      <c r="C20" s="146"/>
      <c r="D20" s="150"/>
      <c r="E20" s="150"/>
      <c r="F20" s="290"/>
      <c r="G20" s="148"/>
      <c r="H20" s="149"/>
    </row>
    <row r="21" spans="1:11" s="30" customFormat="1" ht="18" customHeight="1">
      <c r="A21" s="31">
        <v>805</v>
      </c>
      <c r="B21" s="146">
        <f>F21*B13</f>
        <v>0</v>
      </c>
      <c r="C21" s="146">
        <f>F21*C13</f>
        <v>0</v>
      </c>
      <c r="D21" s="147"/>
      <c r="E21" s="147"/>
      <c r="F21" s="290"/>
      <c r="G21" s="148">
        <f>0.13*(F21)</f>
        <v>0</v>
      </c>
      <c r="H21" s="149">
        <f t="shared" si="0"/>
        <v>0</v>
      </c>
      <c r="J21" s="156"/>
      <c r="K21" s="156"/>
    </row>
    <row r="22" spans="1:11" s="30" customFormat="1" ht="18" customHeight="1">
      <c r="A22" s="31"/>
      <c r="B22" s="146"/>
      <c r="C22" s="146"/>
      <c r="D22" s="150"/>
      <c r="E22" s="151"/>
      <c r="F22" s="290"/>
      <c r="G22" s="148"/>
      <c r="H22" s="149"/>
    </row>
    <row r="23" spans="1:11" s="30" customFormat="1" ht="18" customHeight="1">
      <c r="A23" s="31" t="s">
        <v>227</v>
      </c>
      <c r="B23" s="146">
        <f>F23*B13</f>
        <v>0</v>
      </c>
      <c r="C23" s="146">
        <f>F23*C13</f>
        <v>0</v>
      </c>
      <c r="D23" s="147"/>
      <c r="E23" s="147"/>
      <c r="F23" s="290"/>
      <c r="G23" s="148">
        <f>0.13*(F23)</f>
        <v>0</v>
      </c>
      <c r="H23" s="149">
        <f t="shared" si="0"/>
        <v>0</v>
      </c>
      <c r="J23" s="156"/>
      <c r="K23" s="156"/>
    </row>
    <row r="24" spans="1:11" s="30" customFormat="1" ht="18" customHeight="1">
      <c r="A24" s="31" t="s">
        <v>228</v>
      </c>
      <c r="B24" s="146">
        <f>F24*B13</f>
        <v>0</v>
      </c>
      <c r="C24" s="146">
        <f>F24*C13</f>
        <v>0</v>
      </c>
      <c r="D24" s="147"/>
      <c r="E24" s="147"/>
      <c r="F24" s="290"/>
      <c r="G24" s="148">
        <f>0.13*(F24)</f>
        <v>0</v>
      </c>
      <c r="H24" s="149">
        <f t="shared" si="0"/>
        <v>0</v>
      </c>
      <c r="J24" s="156"/>
      <c r="K24" s="156"/>
    </row>
    <row r="25" spans="1:11" s="30" customFormat="1" ht="18" customHeight="1">
      <c r="A25" s="31"/>
      <c r="B25" s="48"/>
      <c r="C25" s="48"/>
      <c r="D25" s="33"/>
      <c r="E25" s="35"/>
      <c r="F25" s="290"/>
      <c r="G25" s="105"/>
      <c r="H25" s="106"/>
    </row>
    <row r="26" spans="1:11" s="30" customFormat="1" ht="18" customHeight="1">
      <c r="A26" s="31">
        <v>815</v>
      </c>
      <c r="B26" s="48">
        <f>F26*B13</f>
        <v>0</v>
      </c>
      <c r="C26" s="48">
        <f>F26*C13</f>
        <v>0</v>
      </c>
      <c r="D26" s="33"/>
      <c r="E26" s="49"/>
      <c r="F26" s="290"/>
      <c r="G26" s="148">
        <f>0.13*(F26)</f>
        <v>0</v>
      </c>
      <c r="H26" s="149">
        <f>F26+G26</f>
        <v>0</v>
      </c>
    </row>
    <row r="27" spans="1:11" s="30" customFormat="1" ht="18" customHeight="1">
      <c r="A27" s="31"/>
      <c r="B27" s="48"/>
      <c r="C27" s="48"/>
      <c r="D27" s="33"/>
      <c r="E27" s="49"/>
      <c r="F27" s="290"/>
      <c r="G27" s="105"/>
      <c r="H27" s="106"/>
    </row>
    <row r="28" spans="1:11" s="30" customFormat="1" ht="18" customHeight="1">
      <c r="A28" s="31" t="s">
        <v>293</v>
      </c>
      <c r="B28" s="48">
        <f>F28*B13</f>
        <v>0</v>
      </c>
      <c r="C28" s="48">
        <f>F28*C13</f>
        <v>0</v>
      </c>
      <c r="D28" s="33"/>
      <c r="E28" s="49"/>
      <c r="F28" s="290"/>
      <c r="G28" s="148">
        <f>0.13*(F28)</f>
        <v>0</v>
      </c>
      <c r="H28" s="149">
        <f>F28+G28</f>
        <v>0</v>
      </c>
    </row>
    <row r="29" spans="1:11" s="30" customFormat="1" ht="18" customHeight="1">
      <c r="A29" s="31" t="s">
        <v>294</v>
      </c>
      <c r="B29" s="48">
        <f>F29*B13</f>
        <v>0</v>
      </c>
      <c r="C29" s="48">
        <f>F29*C13</f>
        <v>0</v>
      </c>
      <c r="D29" s="33"/>
      <c r="E29" s="49"/>
      <c r="F29" s="290"/>
      <c r="G29" s="148">
        <f>F29*0.13</f>
        <v>0</v>
      </c>
      <c r="H29" s="149">
        <f>F29+G29</f>
        <v>0</v>
      </c>
    </row>
    <row r="30" spans="1:11" s="30" customFormat="1" ht="18" customHeight="1">
      <c r="A30" s="31"/>
      <c r="B30" s="48"/>
      <c r="C30" s="48"/>
      <c r="D30" s="33"/>
      <c r="E30" s="49"/>
      <c r="F30" s="290"/>
      <c r="G30" s="105"/>
      <c r="H30" s="106"/>
    </row>
    <row r="31" spans="1:11" s="30" customFormat="1" ht="18" customHeight="1">
      <c r="A31" s="31">
        <v>830</v>
      </c>
      <c r="B31" s="48">
        <f>F31*B13</f>
        <v>0</v>
      </c>
      <c r="C31" s="48">
        <f>F31*C13</f>
        <v>0</v>
      </c>
      <c r="D31" s="33"/>
      <c r="E31" s="49"/>
      <c r="F31" s="290"/>
      <c r="G31" s="148">
        <f>0.13*F31</f>
        <v>0</v>
      </c>
      <c r="H31" s="106">
        <f>SUM(F31:G31)</f>
        <v>0</v>
      </c>
    </row>
    <row r="32" spans="1:11" s="30" customFormat="1" ht="18" customHeight="1">
      <c r="A32" s="31"/>
      <c r="B32" s="48"/>
      <c r="C32" s="48"/>
      <c r="D32" s="33"/>
      <c r="E32" s="49"/>
      <c r="F32" s="290"/>
      <c r="G32" s="105"/>
      <c r="H32" s="106"/>
    </row>
    <row r="33" spans="1:8" s="30" customFormat="1" ht="18" customHeight="1">
      <c r="A33" s="31">
        <v>870</v>
      </c>
      <c r="B33" s="48">
        <f>F33*B13</f>
        <v>0</v>
      </c>
      <c r="C33" s="48">
        <f>F33*C13</f>
        <v>0</v>
      </c>
      <c r="D33" s="33"/>
      <c r="E33" s="49"/>
      <c r="F33" s="290"/>
      <c r="G33" s="148">
        <f>0.13*(F33)</f>
        <v>0</v>
      </c>
      <c r="H33" s="106">
        <f>SUM(F33:G33)</f>
        <v>0</v>
      </c>
    </row>
    <row r="34" spans="1:8" s="30" customFormat="1" ht="18" customHeight="1">
      <c r="A34" s="31"/>
      <c r="B34" s="48"/>
      <c r="C34" s="48"/>
      <c r="D34" s="33"/>
      <c r="E34" s="49"/>
      <c r="F34" s="291"/>
      <c r="G34" s="148"/>
      <c r="H34" s="106"/>
    </row>
    <row r="35" spans="1:8" s="30" customFormat="1" ht="18" customHeight="1">
      <c r="A35" s="31"/>
      <c r="B35" s="48"/>
      <c r="C35" s="48"/>
      <c r="D35" s="33"/>
      <c r="E35" s="49"/>
      <c r="F35" s="291"/>
      <c r="G35" s="105"/>
      <c r="H35" s="106"/>
    </row>
    <row r="36" spans="1:8" s="30" customFormat="1" ht="18" customHeight="1">
      <c r="A36" s="31"/>
      <c r="B36" s="48"/>
      <c r="C36" s="48"/>
      <c r="D36" s="33"/>
      <c r="E36" s="49"/>
      <c r="F36" s="291"/>
      <c r="G36" s="148"/>
      <c r="H36" s="106"/>
    </row>
    <row r="37" spans="1:8" s="30" customFormat="1" ht="18" customHeight="1">
      <c r="A37" s="31"/>
      <c r="B37" s="48"/>
      <c r="C37" s="48"/>
      <c r="D37" s="33"/>
      <c r="E37" s="49"/>
      <c r="F37" s="291"/>
      <c r="G37" s="148"/>
      <c r="H37" s="106"/>
    </row>
    <row r="38" spans="1:8" s="30" customFormat="1" ht="18" customHeight="1">
      <c r="A38" s="31"/>
      <c r="B38" s="164"/>
      <c r="C38" s="165"/>
      <c r="D38" s="165"/>
      <c r="E38" s="166"/>
      <c r="F38" s="291"/>
      <c r="G38" s="105"/>
      <c r="H38" s="106"/>
    </row>
    <row r="39" spans="1:8" s="30" customFormat="1" ht="18" customHeight="1">
      <c r="A39" s="31"/>
      <c r="B39" s="164"/>
      <c r="C39" s="165"/>
      <c r="D39" s="165"/>
      <c r="E39" s="166"/>
      <c r="F39" s="291"/>
      <c r="G39" s="105"/>
      <c r="H39" s="106"/>
    </row>
    <row r="40" spans="1:8" s="30" customFormat="1" ht="18" customHeight="1">
      <c r="A40" s="31"/>
      <c r="B40" s="164"/>
      <c r="C40" s="165"/>
      <c r="D40" s="165"/>
      <c r="E40" s="166"/>
      <c r="F40" s="291"/>
      <c r="G40" s="105"/>
      <c r="H40" s="106"/>
    </row>
    <row r="41" spans="1:8" s="30" customFormat="1" ht="18" customHeight="1">
      <c r="A41" s="31"/>
      <c r="B41" s="164"/>
      <c r="C41" s="165"/>
      <c r="D41" s="165"/>
      <c r="E41" s="166"/>
      <c r="F41" s="291"/>
      <c r="G41" s="105"/>
      <c r="H41" s="106"/>
    </row>
    <row r="42" spans="1:8" s="30" customFormat="1" ht="18" customHeight="1">
      <c r="A42" s="31"/>
      <c r="B42" s="164"/>
      <c r="C42" s="165"/>
      <c r="D42" s="165"/>
      <c r="E42" s="166"/>
      <c r="F42" s="291"/>
      <c r="G42" s="105"/>
      <c r="H42" s="106"/>
    </row>
    <row r="43" spans="1:8" s="30" customFormat="1" ht="18" customHeight="1">
      <c r="A43" s="31"/>
      <c r="B43" s="164"/>
      <c r="C43" s="165"/>
      <c r="D43" s="165"/>
      <c r="E43" s="166"/>
      <c r="F43" s="291"/>
      <c r="G43" s="105"/>
      <c r="H43" s="106"/>
    </row>
    <row r="44" spans="1:8" s="30" customFormat="1" ht="18" customHeight="1">
      <c r="A44" s="31"/>
      <c r="B44" s="164"/>
      <c r="C44" s="165"/>
      <c r="D44" s="165"/>
      <c r="E44" s="166"/>
      <c r="F44" s="291"/>
      <c r="G44" s="105"/>
      <c r="H44" s="106"/>
    </row>
    <row r="45" spans="1:8" s="30" customFormat="1" ht="18" customHeight="1">
      <c r="A45" s="31"/>
      <c r="B45" s="164"/>
      <c r="C45" s="165"/>
      <c r="D45" s="165"/>
      <c r="E45" s="166"/>
      <c r="F45" s="291"/>
      <c r="G45" s="105"/>
      <c r="H45" s="106"/>
    </row>
    <row r="46" spans="1:8" s="30" customFormat="1" ht="18" customHeight="1">
      <c r="A46" s="31"/>
      <c r="B46" s="48"/>
      <c r="C46" s="48"/>
      <c r="D46" s="33"/>
      <c r="E46" s="49"/>
      <c r="F46" s="291"/>
      <c r="G46" s="105"/>
      <c r="H46" s="106"/>
    </row>
    <row r="47" spans="1:8" s="30" customFormat="1" ht="18" customHeight="1">
      <c r="A47" s="31"/>
      <c r="B47" s="108"/>
      <c r="C47" s="107"/>
      <c r="D47" s="109"/>
      <c r="E47" s="110"/>
      <c r="F47" s="291"/>
      <c r="G47" s="105"/>
      <c r="H47" s="106"/>
    </row>
    <row r="48" spans="1:8" s="30" customFormat="1" ht="18" customHeight="1">
      <c r="A48" s="31"/>
      <c r="B48" s="48"/>
      <c r="C48" s="48"/>
      <c r="D48" s="33"/>
      <c r="E48" s="33"/>
      <c r="F48" s="291"/>
      <c r="G48" s="105"/>
      <c r="H48" s="106"/>
    </row>
    <row r="49" spans="1:8" ht="15" customHeight="1">
      <c r="A49" s="42"/>
      <c r="B49" s="36"/>
      <c r="C49" s="40"/>
      <c r="D49" s="37"/>
      <c r="E49" s="41"/>
      <c r="F49" s="296"/>
      <c r="G49" s="37"/>
      <c r="H49" s="44"/>
    </row>
    <row r="50" spans="1:8" ht="15" customHeight="1">
      <c r="A50" s="39"/>
      <c r="B50" s="60"/>
      <c r="C50" s="40"/>
      <c r="D50" s="37"/>
      <c r="E50" s="41"/>
      <c r="F50" s="296"/>
      <c r="G50" s="37"/>
      <c r="H50" s="38"/>
    </row>
    <row r="51" spans="1:8" ht="15" customHeight="1">
      <c r="A51" s="39"/>
      <c r="B51" s="46"/>
      <c r="C51" s="40"/>
      <c r="D51" s="37"/>
      <c r="E51" s="43"/>
      <c r="F51" s="297"/>
      <c r="G51" s="37"/>
      <c r="H51" s="45"/>
    </row>
    <row r="52" spans="1:8" ht="15" customHeight="1" thickBot="1">
      <c r="A52" s="374"/>
      <c r="B52" s="375"/>
      <c r="C52" s="376"/>
      <c r="D52" s="377"/>
      <c r="E52" s="378"/>
      <c r="F52" s="379"/>
      <c r="G52" s="377"/>
      <c r="H52" s="380"/>
    </row>
    <row r="53" spans="1:8" ht="17.25" thickTop="1" thickBot="1">
      <c r="A53" s="19" t="s">
        <v>17</v>
      </c>
      <c r="B53" s="219" t="str">
        <f>'100 Series'!$B$55</f>
        <v xml:space="preserve">     Hourly Rate for repairs and authorized service outside of contractual obligations is: </v>
      </c>
      <c r="C53" s="219"/>
      <c r="D53" s="219"/>
      <c r="E53" s="286"/>
      <c r="H53" s="220" t="str">
        <f>'100 Series'!$H$55</f>
        <v>$ / hour</v>
      </c>
    </row>
    <row r="54" spans="1:8" ht="18" customHeight="1" thickTop="1">
      <c r="A54" s="509" t="s">
        <v>34</v>
      </c>
      <c r="B54" s="501"/>
      <c r="C54" s="501"/>
      <c r="D54" s="501"/>
      <c r="E54" s="501"/>
      <c r="F54" s="501"/>
      <c r="G54" s="501"/>
      <c r="H54" s="510"/>
    </row>
    <row r="55" spans="1:8" ht="7.5" customHeight="1">
      <c r="A55" s="12"/>
      <c r="B55" s="7"/>
      <c r="C55" s="7"/>
      <c r="D55" s="7"/>
      <c r="E55" s="7"/>
      <c r="F55" s="253"/>
      <c r="G55" s="7"/>
      <c r="H55" s="21"/>
    </row>
    <row r="56" spans="1:8" ht="15">
      <c r="A56" s="12" t="s">
        <v>25</v>
      </c>
      <c r="B56" s="7"/>
      <c r="C56" s="7"/>
      <c r="D56" s="6"/>
      <c r="E56" s="6"/>
      <c r="F56" s="8"/>
      <c r="G56" s="7"/>
      <c r="H56" s="21"/>
    </row>
    <row r="57" spans="1:8" ht="15">
      <c r="A57" s="12" t="s">
        <v>26</v>
      </c>
      <c r="B57" s="7"/>
      <c r="C57" s="7"/>
      <c r="D57" s="7"/>
      <c r="E57" s="7"/>
      <c r="F57" s="253"/>
      <c r="G57" s="7"/>
      <c r="H57" s="21"/>
    </row>
    <row r="58" spans="1:8" ht="15">
      <c r="A58" s="13" t="s">
        <v>27</v>
      </c>
      <c r="B58" s="8"/>
      <c r="C58" s="9"/>
      <c r="D58" s="7"/>
      <c r="E58" s="7"/>
      <c r="F58" s="253"/>
      <c r="G58" s="7"/>
      <c r="H58" s="21"/>
    </row>
    <row r="59" spans="1:8" ht="15">
      <c r="A59" s="14" t="s">
        <v>28</v>
      </c>
      <c r="B59" s="7"/>
      <c r="C59" s="7"/>
      <c r="D59" s="7"/>
      <c r="E59" s="7"/>
      <c r="F59" s="253"/>
      <c r="G59" s="7"/>
      <c r="H59" s="21"/>
    </row>
    <row r="60" spans="1:8" ht="15">
      <c r="A60" s="14" t="s">
        <v>29</v>
      </c>
      <c r="B60" s="7"/>
      <c r="C60" s="7"/>
      <c r="D60" s="9"/>
      <c r="E60" s="9"/>
      <c r="F60" s="253"/>
      <c r="G60" s="9"/>
      <c r="H60" s="22"/>
    </row>
    <row r="61" spans="1:8" ht="15">
      <c r="A61" s="12" t="s">
        <v>30</v>
      </c>
      <c r="B61" s="7"/>
      <c r="C61" s="7"/>
      <c r="D61" s="7"/>
      <c r="E61" s="7"/>
      <c r="F61" s="253"/>
      <c r="G61" s="7"/>
      <c r="H61" s="21"/>
    </row>
    <row r="62" spans="1:8" ht="15">
      <c r="A62" s="12" t="s">
        <v>31</v>
      </c>
      <c r="B62" s="7"/>
      <c r="C62" s="7"/>
      <c r="D62" s="7"/>
      <c r="E62" s="7"/>
      <c r="F62" s="253"/>
      <c r="G62" s="7"/>
      <c r="H62" s="21"/>
    </row>
    <row r="63" spans="1:8" ht="15">
      <c r="A63" s="12" t="s">
        <v>32</v>
      </c>
      <c r="B63" s="7"/>
      <c r="C63" s="7"/>
      <c r="D63" s="7"/>
      <c r="E63" s="7"/>
      <c r="F63" s="363" t="s">
        <v>134</v>
      </c>
      <c r="G63" s="153"/>
      <c r="H63" s="154"/>
    </row>
    <row r="64" spans="1:8" ht="15">
      <c r="A64" s="14" t="s">
        <v>33</v>
      </c>
      <c r="B64" s="7"/>
      <c r="C64" s="7"/>
      <c r="D64" s="7"/>
      <c r="E64" s="7"/>
      <c r="F64" s="253"/>
      <c r="G64" s="7"/>
      <c r="H64" s="155"/>
    </row>
    <row r="65" spans="1:8" ht="15">
      <c r="A65" s="23" t="s">
        <v>1</v>
      </c>
      <c r="B65" s="3"/>
      <c r="C65" s="3"/>
      <c r="D65" s="3"/>
      <c r="E65" s="3"/>
      <c r="F65" s="363" t="s">
        <v>292</v>
      </c>
      <c r="G65" s="153"/>
      <c r="H65" s="154"/>
    </row>
    <row r="66" spans="1:8" ht="19.5" customHeight="1" thickBot="1">
      <c r="A66" s="24" t="s">
        <v>18</v>
      </c>
      <c r="B66" s="25"/>
      <c r="C66" s="26" t="s">
        <v>19</v>
      </c>
      <c r="D66" s="25" t="s">
        <v>20</v>
      </c>
      <c r="E66" s="25"/>
      <c r="F66" s="294"/>
      <c r="G66" s="27"/>
      <c r="H66" s="28"/>
    </row>
    <row r="67" spans="1:8" ht="16.5" thickTop="1"/>
  </sheetData>
  <mergeCells count="4">
    <mergeCell ref="A1:H1"/>
    <mergeCell ref="D2:E2"/>
    <mergeCell ref="A54:H54"/>
    <mergeCell ref="G3:H3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8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0"/>
  <sheetViews>
    <sheetView view="pageBreakPreview" zoomScaleNormal="100" zoomScaleSheetLayoutView="100" workbookViewId="0">
      <selection activeCell="E117" sqref="E117"/>
    </sheetView>
  </sheetViews>
  <sheetFormatPr defaultRowHeight="15.75"/>
  <cols>
    <col min="1" max="1" width="14.5546875" customWidth="1"/>
    <col min="2" max="2" width="11.6640625" customWidth="1"/>
    <col min="3" max="3" width="11.109375" customWidth="1"/>
    <col min="4" max="4" width="10.21875" customWidth="1"/>
    <col min="5" max="5" width="10.33203125" customWidth="1"/>
    <col min="6" max="6" width="12.77734375" style="282" customWidth="1"/>
    <col min="7" max="8" width="12.77734375" customWidth="1"/>
  </cols>
  <sheetData>
    <row r="1" spans="1:8" ht="18.75" thickTop="1">
      <c r="A1" s="511" t="str">
        <f>'100 Series'!A1</f>
        <v>BID TEMPLATE</v>
      </c>
      <c r="B1" s="512"/>
      <c r="C1" s="512"/>
      <c r="D1" s="512"/>
      <c r="E1" s="512"/>
      <c r="F1" s="512"/>
      <c r="G1" s="512"/>
      <c r="H1" s="513"/>
    </row>
    <row r="2" spans="1:8">
      <c r="A2" s="176"/>
      <c r="B2" s="170"/>
      <c r="C2" s="170"/>
      <c r="D2" s="170"/>
      <c r="E2" s="170"/>
      <c r="F2" s="283"/>
      <c r="G2" s="170"/>
      <c r="H2" s="179"/>
    </row>
    <row r="3" spans="1:8" ht="15" customHeight="1">
      <c r="A3" s="233" t="s">
        <v>206</v>
      </c>
      <c r="B3" s="234" t="str">
        <f>'800 Series'!B3</f>
        <v>PLACE ST THOMAS</v>
      </c>
      <c r="C3" s="235"/>
      <c r="D3" s="235"/>
      <c r="E3" s="235"/>
      <c r="F3" s="232" t="s">
        <v>0</v>
      </c>
      <c r="G3" s="523">
        <f>'800 Series'!G3</f>
        <v>44652</v>
      </c>
      <c r="H3" s="524"/>
    </row>
    <row r="4" spans="1:8" ht="15" customHeight="1">
      <c r="A4" s="233"/>
      <c r="B4" s="236"/>
      <c r="C4" s="178"/>
      <c r="D4" s="178"/>
      <c r="E4" s="178"/>
      <c r="F4" s="184"/>
      <c r="G4" s="56"/>
      <c r="H4" s="319"/>
    </row>
    <row r="5" spans="1:8" ht="15" customHeight="1">
      <c r="A5" s="233" t="s">
        <v>208</v>
      </c>
      <c r="B5" s="180" t="str">
        <f>'800 Series'!B4</f>
        <v>800 SERIES</v>
      </c>
      <c r="C5" s="178"/>
      <c r="D5" s="178"/>
      <c r="E5" s="178"/>
      <c r="F5" s="237" t="s">
        <v>207</v>
      </c>
      <c r="G5" s="324" t="str">
        <f>'800 Series'!G5</f>
        <v>XXX - 066, 067, XXX</v>
      </c>
      <c r="H5" s="325"/>
    </row>
    <row r="6" spans="1:8" ht="15" customHeight="1">
      <c r="A6" s="233"/>
      <c r="B6" s="178" t="s">
        <v>1</v>
      </c>
      <c r="C6" s="178"/>
      <c r="D6" s="178"/>
      <c r="E6" s="178"/>
      <c r="F6" s="184"/>
      <c r="G6" s="178" t="s">
        <v>1</v>
      </c>
      <c r="H6" s="179"/>
    </row>
    <row r="7" spans="1:8" ht="15" customHeight="1">
      <c r="A7" s="233" t="s">
        <v>3</v>
      </c>
      <c r="B7" s="180">
        <f>'800 Series'!B6</f>
        <v>0</v>
      </c>
      <c r="C7" s="181"/>
      <c r="D7" s="181"/>
      <c r="E7" s="181"/>
      <c r="F7" s="184" t="s">
        <v>4</v>
      </c>
      <c r="H7" s="179"/>
    </row>
    <row r="8" spans="1:8" ht="15" customHeight="1">
      <c r="A8" s="233"/>
      <c r="B8" s="178" t="s">
        <v>1</v>
      </c>
      <c r="C8" s="178"/>
      <c r="D8" s="178"/>
      <c r="E8" s="178"/>
      <c r="F8" s="180" t="str">
        <f>'800 Series'!F8</f>
        <v>April 1, 2022 to March 31, 2023</v>
      </c>
      <c r="G8" s="238"/>
      <c r="H8" s="183"/>
    </row>
    <row r="9" spans="1:8" ht="15" customHeight="1">
      <c r="A9" s="233" t="s">
        <v>200</v>
      </c>
      <c r="B9" s="182" t="str">
        <f>'800 Series'!B8</f>
        <v>A - 14</v>
      </c>
      <c r="C9" s="178"/>
      <c r="D9" s="178"/>
      <c r="E9" s="178"/>
      <c r="F9" s="283"/>
      <c r="G9" s="178"/>
      <c r="H9" s="179"/>
    </row>
    <row r="10" spans="1:8" ht="15" customHeight="1" thickBot="1">
      <c r="A10" s="239"/>
      <c r="B10" s="240"/>
      <c r="C10" s="241"/>
      <c r="D10" s="241"/>
      <c r="E10" s="241"/>
      <c r="F10" s="240"/>
      <c r="G10" s="514"/>
      <c r="H10" s="515"/>
    </row>
    <row r="11" spans="1:8" ht="21" customHeight="1" thickTop="1" thickBot="1">
      <c r="A11" s="503" t="s">
        <v>201</v>
      </c>
      <c r="B11" s="504"/>
      <c r="C11" s="504"/>
      <c r="D11" s="504"/>
      <c r="E11" s="504"/>
      <c r="F11" s="504"/>
      <c r="G11" s="504"/>
      <c r="H11" s="505"/>
    </row>
    <row r="12" spans="1:8" ht="15" customHeight="1" thickTop="1" thickBot="1">
      <c r="A12" s="185"/>
      <c r="B12" s="186" t="s">
        <v>1</v>
      </c>
      <c r="C12" s="187" t="s">
        <v>1</v>
      </c>
      <c r="D12" s="187"/>
      <c r="E12" s="187" t="s">
        <v>1</v>
      </c>
      <c r="F12" s="188"/>
      <c r="G12" s="189"/>
      <c r="H12" s="190"/>
    </row>
    <row r="13" spans="1:8" ht="15" customHeight="1" thickTop="1">
      <c r="A13" s="191" t="s">
        <v>7</v>
      </c>
      <c r="B13" s="192"/>
      <c r="C13" s="193"/>
      <c r="D13" s="193"/>
      <c r="E13" s="193"/>
      <c r="F13" s="284" t="s">
        <v>5</v>
      </c>
      <c r="G13" s="72" t="s">
        <v>35</v>
      </c>
      <c r="H13" s="67" t="s">
        <v>6</v>
      </c>
    </row>
    <row r="14" spans="1:8" ht="15" customHeight="1">
      <c r="A14" s="196" t="s">
        <v>11</v>
      </c>
      <c r="B14" s="197" t="s">
        <v>202</v>
      </c>
      <c r="C14" s="197"/>
      <c r="D14" s="197"/>
      <c r="E14" s="197"/>
      <c r="F14" s="87"/>
      <c r="G14" s="88"/>
      <c r="H14" s="89"/>
    </row>
    <row r="15" spans="1:8" ht="15" customHeight="1" thickBot="1">
      <c r="A15" s="198" t="s">
        <v>1</v>
      </c>
      <c r="B15" s="199"/>
      <c r="C15" s="199"/>
      <c r="D15" s="199"/>
      <c r="E15" s="199"/>
      <c r="F15" s="87"/>
      <c r="G15" s="88"/>
      <c r="H15" s="89"/>
    </row>
    <row r="16" spans="1:8" ht="16.350000000000001" customHeight="1" thickTop="1">
      <c r="A16" s="200" t="s">
        <v>15</v>
      </c>
      <c r="B16" s="201"/>
      <c r="C16" s="202"/>
      <c r="D16" s="202"/>
      <c r="E16" s="202"/>
      <c r="F16" s="285"/>
      <c r="G16" s="98"/>
      <c r="H16" s="99"/>
    </row>
    <row r="17" spans="1:8" s="11" customFormat="1" ht="15" customHeight="1">
      <c r="A17" s="246">
        <v>801</v>
      </c>
      <c r="B17" s="208" t="s">
        <v>211</v>
      </c>
      <c r="C17" s="209"/>
      <c r="D17" s="209"/>
      <c r="E17" s="210"/>
      <c r="F17" s="381"/>
      <c r="G17" s="382">
        <f>0.13*(F17)</f>
        <v>0</v>
      </c>
      <c r="H17" s="383">
        <f>F17+G17</f>
        <v>0</v>
      </c>
    </row>
    <row r="18" spans="1:8" s="11" customFormat="1" ht="15" customHeight="1">
      <c r="A18" s="246"/>
      <c r="B18" s="208" t="s">
        <v>220</v>
      </c>
      <c r="C18" s="209"/>
      <c r="D18" s="209"/>
      <c r="E18" s="210"/>
      <c r="F18" s="381"/>
      <c r="G18" s="382">
        <f t="shared" ref="G18:G66" si="0">0.13*(F18)</f>
        <v>0</v>
      </c>
      <c r="H18" s="383">
        <f t="shared" ref="H18:H26" si="1">F18+G18</f>
        <v>0</v>
      </c>
    </row>
    <row r="19" spans="1:8" s="11" customFormat="1" ht="15" customHeight="1">
      <c r="A19" s="246"/>
      <c r="B19" s="208" t="s">
        <v>212</v>
      </c>
      <c r="C19" s="209"/>
      <c r="D19" s="209"/>
      <c r="E19" s="210"/>
      <c r="F19" s="381"/>
      <c r="G19" s="382">
        <f t="shared" si="0"/>
        <v>0</v>
      </c>
      <c r="H19" s="383">
        <f t="shared" si="1"/>
        <v>0</v>
      </c>
    </row>
    <row r="20" spans="1:8" s="11" customFormat="1" ht="15" customHeight="1">
      <c r="A20" s="246"/>
      <c r="B20" s="208" t="s">
        <v>298</v>
      </c>
      <c r="C20" s="254"/>
      <c r="D20" s="254"/>
      <c r="E20" s="210"/>
      <c r="F20" s="381"/>
      <c r="G20" s="382">
        <f t="shared" si="0"/>
        <v>0</v>
      </c>
      <c r="H20" s="383">
        <f t="shared" si="1"/>
        <v>0</v>
      </c>
    </row>
    <row r="21" spans="1:8" s="11" customFormat="1" ht="15" customHeight="1">
      <c r="A21" s="580"/>
      <c r="B21" s="208" t="s">
        <v>225</v>
      </c>
      <c r="C21" s="254"/>
      <c r="D21" s="254"/>
      <c r="E21" s="210"/>
      <c r="F21" s="303"/>
      <c r="G21" s="382">
        <f t="shared" ref="G21" si="2">0.13*(F21)</f>
        <v>0</v>
      </c>
      <c r="H21" s="383">
        <f t="shared" ref="H21" si="3">F21+G21</f>
        <v>0</v>
      </c>
    </row>
    <row r="22" spans="1:8" s="11" customFormat="1" ht="15" customHeight="1">
      <c r="A22" s="246"/>
      <c r="B22" s="208" t="s">
        <v>213</v>
      </c>
      <c r="C22" s="209"/>
      <c r="D22" s="209"/>
      <c r="E22" s="210"/>
      <c r="F22" s="381"/>
      <c r="G22" s="382">
        <f t="shared" si="0"/>
        <v>0</v>
      </c>
      <c r="H22" s="383">
        <f t="shared" si="1"/>
        <v>0</v>
      </c>
    </row>
    <row r="23" spans="1:8" s="11" customFormat="1" ht="15" customHeight="1">
      <c r="A23" s="246"/>
      <c r="B23" s="208" t="s">
        <v>221</v>
      </c>
      <c r="C23" s="209"/>
      <c r="D23" s="209"/>
      <c r="E23" s="210"/>
      <c r="F23" s="381"/>
      <c r="G23" s="382">
        <f t="shared" si="0"/>
        <v>0</v>
      </c>
      <c r="H23" s="383">
        <f t="shared" si="1"/>
        <v>0</v>
      </c>
    </row>
    <row r="24" spans="1:8" s="11" customFormat="1" ht="15" customHeight="1">
      <c r="A24" s="246"/>
      <c r="B24" s="208" t="s">
        <v>214</v>
      </c>
      <c r="C24" s="209"/>
      <c r="D24" s="209"/>
      <c r="E24" s="210"/>
      <c r="F24" s="381"/>
      <c r="G24" s="382">
        <f t="shared" si="0"/>
        <v>0</v>
      </c>
      <c r="H24" s="383">
        <f t="shared" si="1"/>
        <v>0</v>
      </c>
    </row>
    <row r="25" spans="1:8" s="11" customFormat="1" ht="15" customHeight="1">
      <c r="A25" s="246"/>
      <c r="B25" s="208" t="s">
        <v>222</v>
      </c>
      <c r="C25" s="209"/>
      <c r="D25" s="209"/>
      <c r="E25" s="210"/>
      <c r="F25" s="381"/>
      <c r="G25" s="382">
        <f t="shared" si="0"/>
        <v>0</v>
      </c>
      <c r="H25" s="383">
        <f t="shared" si="1"/>
        <v>0</v>
      </c>
    </row>
    <row r="26" spans="1:8" s="11" customFormat="1" ht="15" customHeight="1">
      <c r="A26" s="246"/>
      <c r="B26" s="208" t="s">
        <v>216</v>
      </c>
      <c r="C26" s="209"/>
      <c r="D26" s="209"/>
      <c r="E26" s="210"/>
      <c r="F26" s="381"/>
      <c r="G26" s="382">
        <f t="shared" si="0"/>
        <v>0</v>
      </c>
      <c r="H26" s="383">
        <f t="shared" si="1"/>
        <v>0</v>
      </c>
    </row>
    <row r="27" spans="1:8" s="11" customFormat="1" ht="15" customHeight="1">
      <c r="A27" s="246"/>
      <c r="B27" s="208"/>
      <c r="C27" s="209"/>
      <c r="D27" s="209"/>
      <c r="E27" s="210"/>
      <c r="F27" s="392"/>
      <c r="G27" s="393"/>
      <c r="H27" s="394"/>
    </row>
    <row r="28" spans="1:8" s="11" customFormat="1" ht="15" customHeight="1">
      <c r="A28" s="246">
        <v>804</v>
      </c>
      <c r="B28" s="208" t="s">
        <v>211</v>
      </c>
      <c r="C28" s="209"/>
      <c r="D28" s="209"/>
      <c r="E28" s="210"/>
      <c r="F28" s="381"/>
      <c r="G28" s="382">
        <f t="shared" si="0"/>
        <v>0</v>
      </c>
      <c r="H28" s="383">
        <f t="shared" ref="H28:H35" si="4">F28+G28</f>
        <v>0</v>
      </c>
    </row>
    <row r="29" spans="1:8" s="11" customFormat="1" ht="15" customHeight="1">
      <c r="A29" s="246"/>
      <c r="B29" s="208" t="s">
        <v>298</v>
      </c>
      <c r="C29" s="254"/>
      <c r="D29" s="254"/>
      <c r="E29" s="210"/>
      <c r="F29" s="381"/>
      <c r="G29" s="382">
        <f t="shared" si="0"/>
        <v>0</v>
      </c>
      <c r="H29" s="383">
        <f t="shared" si="4"/>
        <v>0</v>
      </c>
    </row>
    <row r="30" spans="1:8" s="11" customFormat="1" ht="15" customHeight="1">
      <c r="A30" s="246"/>
      <c r="B30" s="208" t="s">
        <v>212</v>
      </c>
      <c r="C30" s="209"/>
      <c r="D30" s="209"/>
      <c r="E30" s="210"/>
      <c r="F30" s="381"/>
      <c r="G30" s="382">
        <f t="shared" si="0"/>
        <v>0</v>
      </c>
      <c r="H30" s="383">
        <f t="shared" si="4"/>
        <v>0</v>
      </c>
    </row>
    <row r="31" spans="1:8" s="11" customFormat="1" ht="15" customHeight="1">
      <c r="A31" s="246"/>
      <c r="B31" s="208" t="s">
        <v>213</v>
      </c>
      <c r="C31" s="209"/>
      <c r="D31" s="209"/>
      <c r="E31" s="210"/>
      <c r="F31" s="381"/>
      <c r="G31" s="382">
        <f t="shared" si="0"/>
        <v>0</v>
      </c>
      <c r="H31" s="383">
        <f t="shared" si="4"/>
        <v>0</v>
      </c>
    </row>
    <row r="32" spans="1:8" s="11" customFormat="1" ht="15" customHeight="1">
      <c r="A32" s="246"/>
      <c r="B32" s="208" t="s">
        <v>221</v>
      </c>
      <c r="C32" s="209"/>
      <c r="D32" s="209"/>
      <c r="E32" s="210"/>
      <c r="F32" s="381"/>
      <c r="G32" s="382">
        <f t="shared" si="0"/>
        <v>0</v>
      </c>
      <c r="H32" s="383">
        <f t="shared" si="4"/>
        <v>0</v>
      </c>
    </row>
    <row r="33" spans="1:8" s="11" customFormat="1" ht="15" customHeight="1">
      <c r="A33" s="246"/>
      <c r="B33" s="208" t="s">
        <v>214</v>
      </c>
      <c r="C33" s="209"/>
      <c r="D33" s="209"/>
      <c r="E33" s="210"/>
      <c r="F33" s="381"/>
      <c r="G33" s="382">
        <f t="shared" si="0"/>
        <v>0</v>
      </c>
      <c r="H33" s="383">
        <f t="shared" si="4"/>
        <v>0</v>
      </c>
    </row>
    <row r="34" spans="1:8" s="11" customFormat="1" ht="15" customHeight="1">
      <c r="A34" s="246"/>
      <c r="B34" s="208" t="s">
        <v>222</v>
      </c>
      <c r="C34" s="209"/>
      <c r="D34" s="209"/>
      <c r="E34" s="210"/>
      <c r="F34" s="381"/>
      <c r="G34" s="382">
        <f t="shared" si="0"/>
        <v>0</v>
      </c>
      <c r="H34" s="383">
        <f t="shared" si="4"/>
        <v>0</v>
      </c>
    </row>
    <row r="35" spans="1:8" s="11" customFormat="1" ht="15" customHeight="1">
      <c r="A35" s="246"/>
      <c r="B35" s="208" t="s">
        <v>216</v>
      </c>
      <c r="C35" s="209"/>
      <c r="D35" s="209"/>
      <c r="E35" s="210"/>
      <c r="F35" s="381"/>
      <c r="G35" s="382">
        <f t="shared" si="0"/>
        <v>0</v>
      </c>
      <c r="H35" s="383">
        <f t="shared" si="4"/>
        <v>0</v>
      </c>
    </row>
    <row r="36" spans="1:8" s="11" customFormat="1" ht="15" customHeight="1">
      <c r="A36" s="246"/>
      <c r="B36" s="208"/>
      <c r="C36" s="209"/>
      <c r="D36" s="209"/>
      <c r="E36" s="210"/>
      <c r="F36" s="381"/>
      <c r="G36" s="393"/>
      <c r="H36" s="394"/>
    </row>
    <row r="37" spans="1:8" s="11" customFormat="1" ht="15" customHeight="1">
      <c r="A37" s="246">
        <v>805</v>
      </c>
      <c r="B37" s="208" t="s">
        <v>211</v>
      </c>
      <c r="C37" s="209"/>
      <c r="D37" s="209"/>
      <c r="E37" s="210"/>
      <c r="F37" s="381"/>
      <c r="G37" s="382">
        <f t="shared" si="0"/>
        <v>0</v>
      </c>
      <c r="H37" s="383">
        <f t="shared" ref="H37:H45" si="5">F37+G37</f>
        <v>0</v>
      </c>
    </row>
    <row r="38" spans="1:8" s="11" customFormat="1" ht="15" customHeight="1">
      <c r="A38" s="246"/>
      <c r="B38" s="208" t="s">
        <v>220</v>
      </c>
      <c r="C38" s="209"/>
      <c r="D38" s="209"/>
      <c r="E38" s="210"/>
      <c r="F38" s="381"/>
      <c r="G38" s="382">
        <f t="shared" si="0"/>
        <v>0</v>
      </c>
      <c r="H38" s="383">
        <f t="shared" si="5"/>
        <v>0</v>
      </c>
    </row>
    <row r="39" spans="1:8" s="11" customFormat="1" ht="15" customHeight="1">
      <c r="A39" s="246"/>
      <c r="B39" s="208" t="s">
        <v>212</v>
      </c>
      <c r="C39" s="209"/>
      <c r="D39" s="209"/>
      <c r="E39" s="210"/>
      <c r="F39" s="381"/>
      <c r="G39" s="382">
        <f t="shared" si="0"/>
        <v>0</v>
      </c>
      <c r="H39" s="383">
        <f t="shared" si="5"/>
        <v>0</v>
      </c>
    </row>
    <row r="40" spans="1:8" s="307" customFormat="1" ht="15" customHeight="1">
      <c r="A40" s="243"/>
      <c r="B40" s="208" t="s">
        <v>226</v>
      </c>
      <c r="C40" s="254"/>
      <c r="D40" s="254"/>
      <c r="E40" s="210"/>
      <c r="F40" s="381"/>
      <c r="G40" s="382">
        <f t="shared" si="0"/>
        <v>0</v>
      </c>
      <c r="H40" s="383">
        <f t="shared" si="5"/>
        <v>0</v>
      </c>
    </row>
    <row r="41" spans="1:8" s="11" customFormat="1" ht="15" customHeight="1">
      <c r="A41" s="246"/>
      <c r="B41" s="208" t="s">
        <v>213</v>
      </c>
      <c r="C41" s="209"/>
      <c r="D41" s="209"/>
      <c r="E41" s="210"/>
      <c r="F41" s="381"/>
      <c r="G41" s="382">
        <f t="shared" si="0"/>
        <v>0</v>
      </c>
      <c r="H41" s="383">
        <f t="shared" si="5"/>
        <v>0</v>
      </c>
    </row>
    <row r="42" spans="1:8" s="11" customFormat="1" ht="15" customHeight="1">
      <c r="A42" s="246"/>
      <c r="B42" s="208" t="s">
        <v>221</v>
      </c>
      <c r="C42" s="209"/>
      <c r="D42" s="209"/>
      <c r="E42" s="210"/>
      <c r="F42" s="381"/>
      <c r="G42" s="382">
        <f t="shared" si="0"/>
        <v>0</v>
      </c>
      <c r="H42" s="383">
        <f t="shared" si="5"/>
        <v>0</v>
      </c>
    </row>
    <row r="43" spans="1:8" s="11" customFormat="1" ht="15" customHeight="1">
      <c r="A43" s="246"/>
      <c r="B43" s="208" t="s">
        <v>214</v>
      </c>
      <c r="C43" s="209"/>
      <c r="D43" s="209"/>
      <c r="E43" s="210"/>
      <c r="F43" s="381"/>
      <c r="G43" s="382">
        <f t="shared" si="0"/>
        <v>0</v>
      </c>
      <c r="H43" s="383">
        <f t="shared" si="5"/>
        <v>0</v>
      </c>
    </row>
    <row r="44" spans="1:8" s="11" customFormat="1" ht="15" customHeight="1">
      <c r="A44" s="246"/>
      <c r="B44" s="208" t="s">
        <v>222</v>
      </c>
      <c r="C44" s="209"/>
      <c r="D44" s="209"/>
      <c r="E44" s="210"/>
      <c r="F44" s="381"/>
      <c r="G44" s="382">
        <f t="shared" si="0"/>
        <v>0</v>
      </c>
      <c r="H44" s="383">
        <f t="shared" si="5"/>
        <v>0</v>
      </c>
    </row>
    <row r="45" spans="1:8" s="11" customFormat="1" ht="15" customHeight="1">
      <c r="A45" s="246"/>
      <c r="B45" s="208" t="s">
        <v>216</v>
      </c>
      <c r="C45" s="209"/>
      <c r="D45" s="209"/>
      <c r="E45" s="210"/>
      <c r="F45" s="381"/>
      <c r="G45" s="382">
        <f t="shared" si="0"/>
        <v>0</v>
      </c>
      <c r="H45" s="383">
        <f t="shared" si="5"/>
        <v>0</v>
      </c>
    </row>
    <row r="46" spans="1:8" s="11" customFormat="1" ht="15" customHeight="1">
      <c r="A46" s="246"/>
      <c r="B46" s="208"/>
      <c r="C46" s="209"/>
      <c r="D46" s="209"/>
      <c r="E46" s="210"/>
      <c r="F46" s="381"/>
      <c r="G46" s="393"/>
      <c r="H46" s="394"/>
    </row>
    <row r="47" spans="1:8" s="11" customFormat="1" ht="15" customHeight="1">
      <c r="A47" s="246">
        <v>810</v>
      </c>
      <c r="B47" s="208" t="s">
        <v>211</v>
      </c>
      <c r="C47" s="209"/>
      <c r="D47" s="209"/>
      <c r="E47" s="210"/>
      <c r="F47" s="381"/>
      <c r="G47" s="382">
        <f t="shared" si="0"/>
        <v>0</v>
      </c>
      <c r="H47" s="383">
        <f t="shared" ref="H47:H56" si="6">F47+G47</f>
        <v>0</v>
      </c>
    </row>
    <row r="48" spans="1:8" s="11" customFormat="1" ht="15" customHeight="1">
      <c r="A48" s="246"/>
      <c r="B48" s="208" t="s">
        <v>220</v>
      </c>
      <c r="C48" s="209"/>
      <c r="D48" s="209"/>
      <c r="E48" s="210"/>
      <c r="F48" s="381"/>
      <c r="G48" s="382">
        <f t="shared" si="0"/>
        <v>0</v>
      </c>
      <c r="H48" s="383">
        <f t="shared" si="6"/>
        <v>0</v>
      </c>
    </row>
    <row r="49" spans="1:8" s="11" customFormat="1" ht="15" customHeight="1">
      <c r="A49" s="246"/>
      <c r="B49" s="208" t="s">
        <v>298</v>
      </c>
      <c r="C49" s="254"/>
      <c r="D49" s="254"/>
      <c r="E49" s="210"/>
      <c r="F49" s="381"/>
      <c r="G49" s="382">
        <f t="shared" si="0"/>
        <v>0</v>
      </c>
      <c r="H49" s="383">
        <f t="shared" si="6"/>
        <v>0</v>
      </c>
    </row>
    <row r="50" spans="1:8" s="11" customFormat="1" ht="15" customHeight="1">
      <c r="A50" s="580"/>
      <c r="B50" s="208" t="s">
        <v>225</v>
      </c>
      <c r="C50" s="254"/>
      <c r="D50" s="254"/>
      <c r="E50" s="210"/>
      <c r="F50" s="303"/>
      <c r="G50" s="382">
        <f t="shared" ref="G50" si="7">0.13*(F50)</f>
        <v>0</v>
      </c>
      <c r="H50" s="383">
        <f t="shared" ref="H50" si="8">F50+G50</f>
        <v>0</v>
      </c>
    </row>
    <row r="51" spans="1:8" s="11" customFormat="1" ht="15" customHeight="1">
      <c r="A51" s="246"/>
      <c r="B51" s="208" t="s">
        <v>226</v>
      </c>
      <c r="C51" s="209"/>
      <c r="D51" s="209"/>
      <c r="E51" s="210"/>
      <c r="F51" s="381"/>
      <c r="G51" s="382">
        <f t="shared" si="0"/>
        <v>0</v>
      </c>
      <c r="H51" s="383">
        <f t="shared" si="6"/>
        <v>0</v>
      </c>
    </row>
    <row r="52" spans="1:8" s="11" customFormat="1" ht="15" customHeight="1">
      <c r="A52" s="246"/>
      <c r="B52" s="208" t="s">
        <v>213</v>
      </c>
      <c r="C52" s="209"/>
      <c r="D52" s="209"/>
      <c r="E52" s="210"/>
      <c r="F52" s="381"/>
      <c r="G52" s="382">
        <f t="shared" si="0"/>
        <v>0</v>
      </c>
      <c r="H52" s="383">
        <f t="shared" si="6"/>
        <v>0</v>
      </c>
    </row>
    <row r="53" spans="1:8" s="11" customFormat="1" ht="15" customHeight="1">
      <c r="A53" s="246"/>
      <c r="B53" s="208" t="s">
        <v>221</v>
      </c>
      <c r="C53" s="209"/>
      <c r="D53" s="209"/>
      <c r="E53" s="210"/>
      <c r="F53" s="381"/>
      <c r="G53" s="382">
        <f t="shared" si="0"/>
        <v>0</v>
      </c>
      <c r="H53" s="383">
        <f t="shared" si="6"/>
        <v>0</v>
      </c>
    </row>
    <row r="54" spans="1:8" s="11" customFormat="1" ht="15" customHeight="1">
      <c r="A54" s="246"/>
      <c r="B54" s="208" t="s">
        <v>214</v>
      </c>
      <c r="C54" s="209"/>
      <c r="D54" s="209"/>
      <c r="E54" s="210"/>
      <c r="F54" s="381"/>
      <c r="G54" s="382">
        <f t="shared" si="0"/>
        <v>0</v>
      </c>
      <c r="H54" s="383">
        <f t="shared" si="6"/>
        <v>0</v>
      </c>
    </row>
    <row r="55" spans="1:8" s="11" customFormat="1" ht="15" customHeight="1">
      <c r="A55" s="246"/>
      <c r="B55" s="208" t="s">
        <v>222</v>
      </c>
      <c r="C55" s="209"/>
      <c r="D55" s="209"/>
      <c r="E55" s="210"/>
      <c r="F55" s="381"/>
      <c r="G55" s="382">
        <f t="shared" si="0"/>
        <v>0</v>
      </c>
      <c r="H55" s="383">
        <f t="shared" si="6"/>
        <v>0</v>
      </c>
    </row>
    <row r="56" spans="1:8" s="11" customFormat="1" ht="15" customHeight="1">
      <c r="A56" s="246"/>
      <c r="B56" s="208" t="s">
        <v>216</v>
      </c>
      <c r="C56" s="209"/>
      <c r="D56" s="209"/>
      <c r="E56" s="210"/>
      <c r="F56" s="381"/>
      <c r="G56" s="382">
        <f t="shared" si="0"/>
        <v>0</v>
      </c>
      <c r="H56" s="383">
        <f t="shared" si="6"/>
        <v>0</v>
      </c>
    </row>
    <row r="57" spans="1:8" s="11" customFormat="1" ht="15" customHeight="1">
      <c r="A57" s="246"/>
      <c r="B57" s="208"/>
      <c r="C57" s="209"/>
      <c r="D57" s="209"/>
      <c r="E57" s="210"/>
      <c r="F57" s="381"/>
      <c r="G57" s="393"/>
      <c r="H57" s="394"/>
    </row>
    <row r="58" spans="1:8" s="11" customFormat="1" ht="15" customHeight="1">
      <c r="A58" s="246">
        <v>815</v>
      </c>
      <c r="B58" s="208" t="s">
        <v>211</v>
      </c>
      <c r="C58" s="209"/>
      <c r="D58" s="209"/>
      <c r="E58" s="210"/>
      <c r="F58" s="381"/>
      <c r="G58" s="382">
        <f t="shared" si="0"/>
        <v>0</v>
      </c>
      <c r="H58" s="383">
        <f t="shared" ref="H58:H66" si="9">F58+G58</f>
        <v>0</v>
      </c>
    </row>
    <row r="59" spans="1:8" s="11" customFormat="1" ht="15" customHeight="1">
      <c r="A59" s="246"/>
      <c r="B59" s="208" t="s">
        <v>220</v>
      </c>
      <c r="C59" s="209"/>
      <c r="D59" s="209"/>
      <c r="E59" s="210"/>
      <c r="F59" s="381"/>
      <c r="G59" s="382">
        <f t="shared" si="0"/>
        <v>0</v>
      </c>
      <c r="H59" s="383">
        <f t="shared" si="9"/>
        <v>0</v>
      </c>
    </row>
    <row r="60" spans="1:8" s="11" customFormat="1" ht="15" customHeight="1">
      <c r="A60" s="246"/>
      <c r="B60" s="208" t="s">
        <v>264</v>
      </c>
      <c r="C60" s="254"/>
      <c r="D60" s="254"/>
      <c r="E60" s="210"/>
      <c r="F60" s="381"/>
      <c r="G60" s="382">
        <f t="shared" si="0"/>
        <v>0</v>
      </c>
      <c r="H60" s="383">
        <f t="shared" si="9"/>
        <v>0</v>
      </c>
    </row>
    <row r="61" spans="1:8" s="11" customFormat="1" ht="15" customHeight="1">
      <c r="A61" s="246"/>
      <c r="B61" s="208" t="s">
        <v>226</v>
      </c>
      <c r="C61" s="209"/>
      <c r="D61" s="209"/>
      <c r="E61" s="210"/>
      <c r="F61" s="381"/>
      <c r="G61" s="382">
        <f t="shared" si="0"/>
        <v>0</v>
      </c>
      <c r="H61" s="383">
        <f t="shared" si="9"/>
        <v>0</v>
      </c>
    </row>
    <row r="62" spans="1:8" s="11" customFormat="1" ht="15" customHeight="1">
      <c r="A62" s="246"/>
      <c r="B62" s="208" t="s">
        <v>213</v>
      </c>
      <c r="C62" s="209"/>
      <c r="D62" s="209"/>
      <c r="E62" s="210"/>
      <c r="F62" s="381"/>
      <c r="G62" s="382">
        <f t="shared" si="0"/>
        <v>0</v>
      </c>
      <c r="H62" s="383">
        <f t="shared" si="9"/>
        <v>0</v>
      </c>
    </row>
    <row r="63" spans="1:8" s="11" customFormat="1" ht="15" customHeight="1">
      <c r="A63" s="246"/>
      <c r="B63" s="208" t="s">
        <v>221</v>
      </c>
      <c r="C63" s="209"/>
      <c r="D63" s="209"/>
      <c r="E63" s="210"/>
      <c r="F63" s="381"/>
      <c r="G63" s="382">
        <f t="shared" si="0"/>
        <v>0</v>
      </c>
      <c r="H63" s="383">
        <f t="shared" si="9"/>
        <v>0</v>
      </c>
    </row>
    <row r="64" spans="1:8" s="11" customFormat="1" ht="15" customHeight="1">
      <c r="A64" s="246"/>
      <c r="B64" s="208" t="s">
        <v>214</v>
      </c>
      <c r="C64" s="209"/>
      <c r="D64" s="209"/>
      <c r="E64" s="210"/>
      <c r="F64" s="381"/>
      <c r="G64" s="382">
        <f t="shared" si="0"/>
        <v>0</v>
      </c>
      <c r="H64" s="383">
        <f t="shared" si="9"/>
        <v>0</v>
      </c>
    </row>
    <row r="65" spans="1:8" s="11" customFormat="1" ht="15" customHeight="1">
      <c r="A65" s="246"/>
      <c r="B65" s="208" t="s">
        <v>222</v>
      </c>
      <c r="C65" s="209"/>
      <c r="D65" s="209"/>
      <c r="E65" s="210"/>
      <c r="F65" s="381"/>
      <c r="G65" s="382">
        <f t="shared" si="0"/>
        <v>0</v>
      </c>
      <c r="H65" s="383">
        <f t="shared" si="9"/>
        <v>0</v>
      </c>
    </row>
    <row r="66" spans="1:8" s="11" customFormat="1" ht="15" customHeight="1">
      <c r="A66" s="246"/>
      <c r="B66" s="208" t="s">
        <v>216</v>
      </c>
      <c r="C66" s="209"/>
      <c r="D66" s="209"/>
      <c r="E66" s="210"/>
      <c r="F66" s="381"/>
      <c r="G66" s="382">
        <f t="shared" si="0"/>
        <v>0</v>
      </c>
      <c r="H66" s="383">
        <f t="shared" si="9"/>
        <v>0</v>
      </c>
    </row>
    <row r="67" spans="1:8" s="11" customFormat="1" ht="15" customHeight="1">
      <c r="A67" s="246"/>
      <c r="B67" s="208"/>
      <c r="C67" s="254"/>
      <c r="D67" s="254"/>
      <c r="E67" s="210"/>
      <c r="F67" s="381"/>
      <c r="G67" s="382"/>
      <c r="H67" s="383"/>
    </row>
    <row r="68" spans="1:8" s="11" customFormat="1" ht="15" customHeight="1">
      <c r="A68" s="246"/>
      <c r="B68" s="208"/>
      <c r="C68" s="254"/>
      <c r="D68" s="254"/>
      <c r="E68" s="210"/>
      <c r="F68" s="381"/>
      <c r="G68" s="382"/>
      <c r="H68" s="383"/>
    </row>
    <row r="69" spans="1:8" s="11" customFormat="1" ht="15" customHeight="1">
      <c r="A69" s="246"/>
      <c r="B69" s="208"/>
      <c r="C69" s="254"/>
      <c r="D69" s="254"/>
      <c r="E69" s="210"/>
      <c r="F69" s="381"/>
      <c r="G69" s="382"/>
      <c r="H69" s="383"/>
    </row>
    <row r="70" spans="1:8" s="11" customFormat="1" ht="15" customHeight="1">
      <c r="A70" s="246"/>
      <c r="B70" s="208"/>
      <c r="C70" s="254"/>
      <c r="D70" s="254"/>
      <c r="E70" s="210"/>
      <c r="F70" s="381"/>
      <c r="G70" s="382"/>
      <c r="H70" s="383"/>
    </row>
    <row r="71" spans="1:8" s="11" customFormat="1" ht="15" customHeight="1">
      <c r="A71" s="246"/>
      <c r="B71" s="208"/>
      <c r="C71" s="254"/>
      <c r="D71" s="254"/>
      <c r="E71" s="210"/>
      <c r="F71" s="381"/>
      <c r="G71" s="382"/>
      <c r="H71" s="383"/>
    </row>
    <row r="72" spans="1:8" s="11" customFormat="1" ht="15" customHeight="1">
      <c r="A72" s="246"/>
      <c r="B72" s="208"/>
      <c r="C72" s="254"/>
      <c r="D72" s="254"/>
      <c r="E72" s="210"/>
      <c r="F72" s="381"/>
      <c r="G72" s="382"/>
      <c r="H72" s="383"/>
    </row>
    <row r="73" spans="1:8" s="11" customFormat="1" ht="15" customHeight="1">
      <c r="A73" s="246"/>
      <c r="B73" s="208"/>
      <c r="C73" s="254"/>
      <c r="D73" s="254"/>
      <c r="E73" s="210"/>
      <c r="F73" s="381"/>
      <c r="G73" s="382"/>
      <c r="H73" s="383"/>
    </row>
    <row r="74" spans="1:8" ht="15">
      <c r="A74" s="245"/>
      <c r="B74" s="159"/>
      <c r="C74" s="159"/>
      <c r="D74" s="159"/>
      <c r="E74" s="7"/>
      <c r="F74" s="363" t="s">
        <v>134</v>
      </c>
      <c r="G74" s="223"/>
      <c r="H74" s="389"/>
    </row>
    <row r="75" spans="1:8" ht="15">
      <c r="A75" s="245"/>
      <c r="B75" s="159"/>
      <c r="C75" s="159"/>
      <c r="D75" s="159"/>
      <c r="E75" s="7"/>
      <c r="F75" s="253"/>
      <c r="G75" s="225"/>
      <c r="H75" s="390"/>
    </row>
    <row r="76" spans="1:8" thickBot="1">
      <c r="A76" s="250"/>
      <c r="B76" s="251"/>
      <c r="C76" s="251"/>
      <c r="D76" s="251"/>
      <c r="E76" s="252"/>
      <c r="F76" s="413" t="s">
        <v>292</v>
      </c>
      <c r="G76" s="252"/>
      <c r="H76" s="391"/>
    </row>
    <row r="77" spans="1:8" s="11" customFormat="1" ht="15" customHeight="1">
      <c r="A77" s="248">
        <v>826</v>
      </c>
      <c r="B77" s="408" t="s">
        <v>211</v>
      </c>
      <c r="C77" s="409"/>
      <c r="D77" s="409"/>
      <c r="E77" s="249"/>
      <c r="F77" s="410"/>
      <c r="G77" s="411">
        <f t="shared" ref="G77:G89" si="10">0.13*(F77)</f>
        <v>0</v>
      </c>
      <c r="H77" s="412">
        <f t="shared" ref="H77:H89" si="11">F77+G77</f>
        <v>0</v>
      </c>
    </row>
    <row r="78" spans="1:8" s="11" customFormat="1" ht="15" customHeight="1">
      <c r="A78" s="246"/>
      <c r="B78" s="208" t="s">
        <v>220</v>
      </c>
      <c r="C78" s="209"/>
      <c r="D78" s="209"/>
      <c r="E78" s="210"/>
      <c r="F78" s="381"/>
      <c r="G78" s="382">
        <f t="shared" si="10"/>
        <v>0</v>
      </c>
      <c r="H78" s="383">
        <f t="shared" si="11"/>
        <v>0</v>
      </c>
    </row>
    <row r="79" spans="1:8" s="11" customFormat="1" ht="15" customHeight="1">
      <c r="A79" s="246"/>
      <c r="B79" s="208" t="s">
        <v>212</v>
      </c>
      <c r="C79" s="209"/>
      <c r="D79" s="209"/>
      <c r="E79" s="210"/>
      <c r="F79" s="381"/>
      <c r="G79" s="382">
        <f t="shared" si="10"/>
        <v>0</v>
      </c>
      <c r="H79" s="383">
        <f t="shared" si="11"/>
        <v>0</v>
      </c>
    </row>
    <row r="80" spans="1:8" s="11" customFormat="1" ht="15" customHeight="1">
      <c r="A80" s="580"/>
      <c r="B80" s="208" t="s">
        <v>323</v>
      </c>
      <c r="C80" s="254"/>
      <c r="D80" s="254"/>
      <c r="E80" s="210"/>
      <c r="F80" s="303"/>
      <c r="G80" s="382">
        <f t="shared" ref="G80" si="12">0.13*(F80)</f>
        <v>0</v>
      </c>
      <c r="H80" s="383">
        <f t="shared" ref="H80" si="13">F80+G80</f>
        <v>0</v>
      </c>
    </row>
    <row r="81" spans="1:9" s="158" customFormat="1" ht="15" customHeight="1">
      <c r="A81" s="243"/>
      <c r="B81" s="208" t="s">
        <v>264</v>
      </c>
      <c r="C81" s="254"/>
      <c r="D81" s="254"/>
      <c r="E81" s="210"/>
      <c r="F81" s="384"/>
      <c r="G81" s="382">
        <f t="shared" si="10"/>
        <v>0</v>
      </c>
      <c r="H81" s="383">
        <f t="shared" si="11"/>
        <v>0</v>
      </c>
    </row>
    <row r="82" spans="1:9" s="11" customFormat="1" ht="15" customHeight="1">
      <c r="A82" s="255"/>
      <c r="B82" s="258" t="s">
        <v>240</v>
      </c>
      <c r="C82" s="259"/>
      <c r="D82" s="259"/>
      <c r="E82" s="260"/>
      <c r="F82" s="384"/>
      <c r="G82" s="382">
        <f t="shared" si="10"/>
        <v>0</v>
      </c>
      <c r="H82" s="383">
        <f t="shared" si="11"/>
        <v>0</v>
      </c>
    </row>
    <row r="83" spans="1:9" s="11" customFormat="1" ht="15" customHeight="1">
      <c r="A83" s="580"/>
      <c r="B83" s="208" t="s">
        <v>209</v>
      </c>
      <c r="C83" s="254"/>
      <c r="D83" s="254"/>
      <c r="E83" s="210"/>
      <c r="F83" s="303"/>
      <c r="G83" s="382">
        <f t="shared" ref="G83" si="14">0.13*(F83)</f>
        <v>0</v>
      </c>
      <c r="H83" s="383">
        <f t="shared" ref="H83" si="15">F83+G83</f>
        <v>0</v>
      </c>
      <c r="I83"/>
    </row>
    <row r="84" spans="1:9" s="11" customFormat="1" ht="15" customHeight="1">
      <c r="A84" s="246"/>
      <c r="B84" s="208" t="s">
        <v>210</v>
      </c>
      <c r="C84" s="209"/>
      <c r="D84" s="209"/>
      <c r="E84" s="210"/>
      <c r="F84" s="381"/>
      <c r="G84" s="382">
        <f t="shared" si="10"/>
        <v>0</v>
      </c>
      <c r="H84" s="383">
        <f t="shared" si="11"/>
        <v>0</v>
      </c>
    </row>
    <row r="85" spans="1:9" s="11" customFormat="1" ht="15" customHeight="1">
      <c r="A85" s="246"/>
      <c r="B85" s="208" t="s">
        <v>213</v>
      </c>
      <c r="C85" s="209"/>
      <c r="D85" s="209"/>
      <c r="E85" s="210"/>
      <c r="F85" s="381"/>
      <c r="G85" s="382">
        <f t="shared" si="10"/>
        <v>0</v>
      </c>
      <c r="H85" s="383">
        <f t="shared" si="11"/>
        <v>0</v>
      </c>
    </row>
    <row r="86" spans="1:9" s="11" customFormat="1" ht="15" customHeight="1">
      <c r="A86" s="246"/>
      <c r="B86" s="208" t="s">
        <v>221</v>
      </c>
      <c r="C86" s="209"/>
      <c r="D86" s="209"/>
      <c r="E86" s="210"/>
      <c r="F86" s="381"/>
      <c r="G86" s="382">
        <f t="shared" si="10"/>
        <v>0</v>
      </c>
      <c r="H86" s="383">
        <f t="shared" si="11"/>
        <v>0</v>
      </c>
    </row>
    <row r="87" spans="1:9" s="11" customFormat="1" ht="15" customHeight="1">
      <c r="A87" s="246"/>
      <c r="B87" s="208" t="s">
        <v>214</v>
      </c>
      <c r="C87" s="209"/>
      <c r="D87" s="209"/>
      <c r="E87" s="210"/>
      <c r="F87" s="381"/>
      <c r="G87" s="382">
        <f t="shared" si="10"/>
        <v>0</v>
      </c>
      <c r="H87" s="383">
        <f t="shared" si="11"/>
        <v>0</v>
      </c>
    </row>
    <row r="88" spans="1:9" s="11" customFormat="1" ht="15" customHeight="1">
      <c r="A88" s="246"/>
      <c r="B88" s="208" t="s">
        <v>222</v>
      </c>
      <c r="C88" s="209"/>
      <c r="D88" s="209"/>
      <c r="E88" s="210"/>
      <c r="F88" s="381"/>
      <c r="G88" s="382">
        <f t="shared" si="10"/>
        <v>0</v>
      </c>
      <c r="H88" s="383">
        <f t="shared" si="11"/>
        <v>0</v>
      </c>
    </row>
    <row r="89" spans="1:9" s="11" customFormat="1" ht="15" customHeight="1">
      <c r="A89" s="246"/>
      <c r="B89" s="208" t="s">
        <v>216</v>
      </c>
      <c r="C89" s="209"/>
      <c r="D89" s="209"/>
      <c r="E89" s="210"/>
      <c r="F89" s="381"/>
      <c r="G89" s="382">
        <f t="shared" si="10"/>
        <v>0</v>
      </c>
      <c r="H89" s="383">
        <f t="shared" si="11"/>
        <v>0</v>
      </c>
    </row>
    <row r="90" spans="1:9" s="11" customFormat="1" ht="15" customHeight="1">
      <c r="A90" s="246"/>
      <c r="B90" s="208"/>
      <c r="C90" s="254"/>
      <c r="D90" s="254"/>
      <c r="E90" s="210"/>
      <c r="F90" s="381"/>
      <c r="G90" s="382"/>
      <c r="H90" s="383"/>
    </row>
    <row r="91" spans="1:9" s="11" customFormat="1" ht="15" customHeight="1">
      <c r="A91" s="246">
        <v>830</v>
      </c>
      <c r="B91" s="208" t="s">
        <v>211</v>
      </c>
      <c r="C91" s="209"/>
      <c r="D91" s="209"/>
      <c r="E91" s="210"/>
      <c r="F91" s="381"/>
      <c r="G91" s="382">
        <f t="shared" ref="G91:G99" si="16">0.13*(F91)</f>
        <v>0</v>
      </c>
      <c r="H91" s="383">
        <f t="shared" ref="H91:H99" si="17">F91+G91</f>
        <v>0</v>
      </c>
    </row>
    <row r="92" spans="1:9" s="11" customFormat="1" ht="15" customHeight="1">
      <c r="A92" s="246"/>
      <c r="B92" s="208" t="s">
        <v>220</v>
      </c>
      <c r="C92" s="209"/>
      <c r="D92" s="209"/>
      <c r="E92" s="210"/>
      <c r="F92" s="381"/>
      <c r="G92" s="382">
        <f t="shared" si="16"/>
        <v>0</v>
      </c>
      <c r="H92" s="383">
        <f t="shared" si="17"/>
        <v>0</v>
      </c>
    </row>
    <row r="93" spans="1:9" s="11" customFormat="1" ht="15" customHeight="1">
      <c r="A93" s="580"/>
      <c r="B93" s="208" t="s">
        <v>209</v>
      </c>
      <c r="C93" s="254"/>
      <c r="D93" s="254"/>
      <c r="E93" s="210"/>
      <c r="F93" s="303"/>
      <c r="G93" s="382">
        <f t="shared" ref="G93" si="18">0.13*(F93)</f>
        <v>0</v>
      </c>
      <c r="H93" s="383">
        <f t="shared" ref="H93" si="19">F93+G93</f>
        <v>0</v>
      </c>
      <c r="I93"/>
    </row>
    <row r="94" spans="1:9" s="11" customFormat="1" ht="15" customHeight="1">
      <c r="A94" s="246"/>
      <c r="B94" s="208" t="s">
        <v>210</v>
      </c>
      <c r="C94" s="209"/>
      <c r="D94" s="209"/>
      <c r="E94" s="210"/>
      <c r="F94" s="381"/>
      <c r="G94" s="382">
        <f t="shared" si="16"/>
        <v>0</v>
      </c>
      <c r="H94" s="383">
        <f t="shared" si="17"/>
        <v>0</v>
      </c>
    </row>
    <row r="95" spans="1:9" s="11" customFormat="1" ht="15" customHeight="1">
      <c r="A95" s="246"/>
      <c r="B95" s="208" t="s">
        <v>213</v>
      </c>
      <c r="C95" s="209"/>
      <c r="D95" s="209"/>
      <c r="E95" s="210"/>
      <c r="F95" s="381"/>
      <c r="G95" s="382">
        <f t="shared" si="16"/>
        <v>0</v>
      </c>
      <c r="H95" s="383">
        <f t="shared" si="17"/>
        <v>0</v>
      </c>
    </row>
    <row r="96" spans="1:9" s="11" customFormat="1" ht="15" customHeight="1">
      <c r="A96" s="246"/>
      <c r="B96" s="208" t="s">
        <v>221</v>
      </c>
      <c r="C96" s="209"/>
      <c r="D96" s="209"/>
      <c r="E96" s="210"/>
      <c r="F96" s="381"/>
      <c r="G96" s="382">
        <f t="shared" si="16"/>
        <v>0</v>
      </c>
      <c r="H96" s="383">
        <f t="shared" si="17"/>
        <v>0</v>
      </c>
    </row>
    <row r="97" spans="1:8" s="11" customFormat="1" ht="15" customHeight="1">
      <c r="A97" s="246"/>
      <c r="B97" s="208" t="s">
        <v>214</v>
      </c>
      <c r="C97" s="209"/>
      <c r="D97" s="209"/>
      <c r="E97" s="210"/>
      <c r="F97" s="381"/>
      <c r="G97" s="382">
        <f t="shared" si="16"/>
        <v>0</v>
      </c>
      <c r="H97" s="383">
        <f t="shared" si="17"/>
        <v>0</v>
      </c>
    </row>
    <row r="98" spans="1:8" s="11" customFormat="1" ht="15" customHeight="1">
      <c r="A98" s="246"/>
      <c r="B98" s="208" t="s">
        <v>222</v>
      </c>
      <c r="C98" s="209"/>
      <c r="D98" s="209"/>
      <c r="E98" s="210"/>
      <c r="F98" s="381"/>
      <c r="G98" s="382">
        <f t="shared" si="16"/>
        <v>0</v>
      </c>
      <c r="H98" s="383">
        <f t="shared" si="17"/>
        <v>0</v>
      </c>
    </row>
    <row r="99" spans="1:8" s="11" customFormat="1" ht="15" customHeight="1">
      <c r="A99" s="246"/>
      <c r="B99" s="208" t="s">
        <v>216</v>
      </c>
      <c r="C99" s="209"/>
      <c r="D99" s="209"/>
      <c r="E99" s="210"/>
      <c r="F99" s="381"/>
      <c r="G99" s="382">
        <f t="shared" si="16"/>
        <v>0</v>
      </c>
      <c r="H99" s="383">
        <f t="shared" si="17"/>
        <v>0</v>
      </c>
    </row>
    <row r="100" spans="1:8" s="11" customFormat="1" ht="15" customHeight="1">
      <c r="A100" s="246"/>
      <c r="B100" s="208"/>
      <c r="C100" s="209"/>
      <c r="D100" s="209"/>
      <c r="E100" s="210"/>
      <c r="F100" s="381"/>
      <c r="G100" s="393"/>
      <c r="H100" s="394"/>
    </row>
    <row r="101" spans="1:8" s="11" customFormat="1" ht="15" customHeight="1">
      <c r="A101" s="246">
        <v>870</v>
      </c>
      <c r="B101" s="208" t="s">
        <v>211</v>
      </c>
      <c r="C101" s="209"/>
      <c r="D101" s="209"/>
      <c r="E101" s="210"/>
      <c r="F101" s="381"/>
      <c r="G101" s="382">
        <f t="shared" ref="G101:G109" si="20">0.13*(F101)</f>
        <v>0</v>
      </c>
      <c r="H101" s="383">
        <f t="shared" ref="H101:H109" si="21">F101+G101</f>
        <v>0</v>
      </c>
    </row>
    <row r="102" spans="1:8" s="11" customFormat="1" ht="15" customHeight="1">
      <c r="A102" s="255"/>
      <c r="B102" s="258" t="s">
        <v>220</v>
      </c>
      <c r="C102" s="259"/>
      <c r="D102" s="259"/>
      <c r="E102" s="260"/>
      <c r="F102" s="384"/>
      <c r="G102" s="382">
        <f t="shared" si="20"/>
        <v>0</v>
      </c>
      <c r="H102" s="383">
        <f t="shared" si="21"/>
        <v>0</v>
      </c>
    </row>
    <row r="103" spans="1:8" s="11" customFormat="1" ht="15" customHeight="1">
      <c r="A103" s="203"/>
      <c r="B103" s="208" t="s">
        <v>225</v>
      </c>
      <c r="C103" s="209"/>
      <c r="D103" s="209"/>
      <c r="E103" s="210"/>
      <c r="F103" s="381"/>
      <c r="G103" s="382">
        <f t="shared" si="20"/>
        <v>0</v>
      </c>
      <c r="H103" s="383">
        <f t="shared" si="21"/>
        <v>0</v>
      </c>
    </row>
    <row r="104" spans="1:8" s="11" customFormat="1" ht="15" customHeight="1">
      <c r="A104" s="203"/>
      <c r="B104" s="208" t="s">
        <v>226</v>
      </c>
      <c r="C104" s="209"/>
      <c r="D104" s="209"/>
      <c r="E104" s="210"/>
      <c r="F104" s="381"/>
      <c r="G104" s="382">
        <f t="shared" si="20"/>
        <v>0</v>
      </c>
      <c r="H104" s="383">
        <f t="shared" si="21"/>
        <v>0</v>
      </c>
    </row>
    <row r="105" spans="1:8" s="11" customFormat="1" ht="15" customHeight="1">
      <c r="A105" s="203"/>
      <c r="B105" s="208" t="s">
        <v>213</v>
      </c>
      <c r="C105" s="209"/>
      <c r="D105" s="209"/>
      <c r="E105" s="210"/>
      <c r="F105" s="381"/>
      <c r="G105" s="382">
        <f t="shared" si="20"/>
        <v>0</v>
      </c>
      <c r="H105" s="383">
        <f t="shared" si="21"/>
        <v>0</v>
      </c>
    </row>
    <row r="106" spans="1:8" s="11" customFormat="1" ht="15" customHeight="1">
      <c r="A106" s="203"/>
      <c r="B106" s="208" t="s">
        <v>221</v>
      </c>
      <c r="C106" s="209"/>
      <c r="D106" s="209"/>
      <c r="E106" s="210"/>
      <c r="F106" s="381"/>
      <c r="G106" s="382">
        <f t="shared" si="20"/>
        <v>0</v>
      </c>
      <c r="H106" s="383">
        <f t="shared" si="21"/>
        <v>0</v>
      </c>
    </row>
    <row r="107" spans="1:8" s="11" customFormat="1" ht="15" customHeight="1">
      <c r="A107" s="203"/>
      <c r="B107" s="208" t="s">
        <v>214</v>
      </c>
      <c r="C107" s="209"/>
      <c r="D107" s="209"/>
      <c r="E107" s="210"/>
      <c r="F107" s="381"/>
      <c r="G107" s="382">
        <f t="shared" si="20"/>
        <v>0</v>
      </c>
      <c r="H107" s="383">
        <f t="shared" si="21"/>
        <v>0</v>
      </c>
    </row>
    <row r="108" spans="1:8" s="11" customFormat="1" ht="15" customHeight="1">
      <c r="A108" s="203"/>
      <c r="B108" s="208" t="s">
        <v>222</v>
      </c>
      <c r="C108" s="209"/>
      <c r="D108" s="209"/>
      <c r="E108" s="210"/>
      <c r="F108" s="381"/>
      <c r="G108" s="382">
        <f t="shared" si="20"/>
        <v>0</v>
      </c>
      <c r="H108" s="383">
        <f t="shared" si="21"/>
        <v>0</v>
      </c>
    </row>
    <row r="109" spans="1:8" s="11" customFormat="1" ht="15" customHeight="1">
      <c r="A109" s="203"/>
      <c r="B109" s="208" t="s">
        <v>216</v>
      </c>
      <c r="C109" s="209"/>
      <c r="D109" s="209"/>
      <c r="E109" s="210"/>
      <c r="F109" s="381"/>
      <c r="G109" s="382">
        <f t="shared" si="20"/>
        <v>0</v>
      </c>
      <c r="H109" s="383">
        <f t="shared" si="21"/>
        <v>0</v>
      </c>
    </row>
    <row r="110" spans="1:8" s="11" customFormat="1" ht="15" customHeight="1">
      <c r="A110" s="203"/>
      <c r="B110" s="208"/>
      <c r="C110" s="254"/>
      <c r="D110" s="254"/>
      <c r="E110" s="210"/>
      <c r="F110" s="381"/>
      <c r="G110" s="382"/>
      <c r="H110" s="383"/>
    </row>
    <row r="111" spans="1:8" s="11" customFormat="1" ht="15" customHeight="1">
      <c r="A111" s="203"/>
      <c r="B111" s="208"/>
      <c r="C111" s="254"/>
      <c r="D111" s="254"/>
      <c r="E111" s="210"/>
      <c r="F111" s="381"/>
      <c r="G111" s="382"/>
      <c r="H111" s="383"/>
    </row>
    <row r="112" spans="1:8" s="11" customFormat="1" ht="15" customHeight="1">
      <c r="A112" s="203"/>
      <c r="B112" s="208"/>
      <c r="C112" s="254"/>
      <c r="D112" s="254"/>
      <c r="E112" s="210"/>
      <c r="F112" s="381"/>
      <c r="G112" s="382"/>
      <c r="H112" s="383"/>
    </row>
    <row r="113" spans="1:8" s="11" customFormat="1" ht="15" customHeight="1">
      <c r="A113" s="203"/>
      <c r="B113" s="208"/>
      <c r="C113" s="254"/>
      <c r="D113" s="254"/>
      <c r="E113" s="210"/>
      <c r="F113" s="381"/>
      <c r="G113" s="382"/>
      <c r="H113" s="383"/>
    </row>
    <row r="114" spans="1:8" s="11" customFormat="1" ht="15" customHeight="1">
      <c r="A114" s="203"/>
      <c r="B114" s="208"/>
      <c r="C114" s="254"/>
      <c r="D114" s="254"/>
      <c r="E114" s="210"/>
      <c r="F114" s="381"/>
      <c r="G114" s="382"/>
      <c r="H114" s="383"/>
    </row>
    <row r="115" spans="1:8" s="11" customFormat="1" ht="15" customHeight="1">
      <c r="A115" s="203"/>
      <c r="B115" s="208"/>
      <c r="C115" s="254"/>
      <c r="D115" s="254"/>
      <c r="E115" s="210"/>
      <c r="F115" s="381"/>
      <c r="G115" s="382"/>
      <c r="H115" s="383"/>
    </row>
    <row r="116" spans="1:8" s="11" customFormat="1" ht="15" customHeight="1">
      <c r="A116" s="203"/>
      <c r="B116" s="208"/>
      <c r="C116" s="254"/>
      <c r="D116" s="254"/>
      <c r="E116" s="210"/>
      <c r="F116" s="381"/>
      <c r="G116" s="382"/>
      <c r="H116" s="383"/>
    </row>
    <row r="117" spans="1:8" s="11" customFormat="1" ht="15" customHeight="1">
      <c r="A117" s="203"/>
      <c r="B117" s="208"/>
      <c r="C117" s="254"/>
      <c r="D117" s="254"/>
      <c r="E117" s="210"/>
      <c r="F117" s="381"/>
      <c r="G117" s="382"/>
      <c r="H117" s="383"/>
    </row>
    <row r="118" spans="1:8" s="11" customFormat="1" ht="15" customHeight="1">
      <c r="A118" s="203"/>
      <c r="B118" s="208"/>
      <c r="C118" s="254"/>
      <c r="D118" s="254"/>
      <c r="E118" s="210"/>
      <c r="F118" s="381"/>
      <c r="G118" s="382"/>
      <c r="H118" s="383"/>
    </row>
    <row r="119" spans="1:8" s="11" customFormat="1" ht="15" customHeight="1">
      <c r="A119" s="203"/>
      <c r="B119" s="208"/>
      <c r="C119" s="254"/>
      <c r="D119" s="254"/>
      <c r="E119" s="210"/>
      <c r="F119" s="381"/>
      <c r="G119" s="382"/>
      <c r="H119" s="383"/>
    </row>
    <row r="120" spans="1:8" s="11" customFormat="1" ht="15" customHeight="1">
      <c r="A120" s="203"/>
      <c r="B120" s="208"/>
      <c r="C120" s="254"/>
      <c r="D120" s="254"/>
      <c r="E120" s="210"/>
      <c r="F120" s="381"/>
      <c r="G120" s="382"/>
      <c r="H120" s="383"/>
    </row>
    <row r="121" spans="1:8" s="11" customFormat="1" ht="15" customHeight="1">
      <c r="A121" s="203"/>
      <c r="B121" s="208"/>
      <c r="C121" s="254"/>
      <c r="D121" s="254"/>
      <c r="E121" s="210"/>
      <c r="F121" s="381"/>
      <c r="G121" s="382"/>
      <c r="H121" s="383"/>
    </row>
    <row r="122" spans="1:8" s="11" customFormat="1" ht="15" customHeight="1">
      <c r="A122" s="203"/>
      <c r="B122" s="208"/>
      <c r="C122" s="254"/>
      <c r="D122" s="254"/>
      <c r="E122" s="210"/>
      <c r="F122" s="381"/>
      <c r="G122" s="382"/>
      <c r="H122" s="383"/>
    </row>
    <row r="123" spans="1:8" s="11" customFormat="1" ht="15" customHeight="1">
      <c r="A123" s="203"/>
      <c r="B123" s="208"/>
      <c r="C123" s="254"/>
      <c r="D123" s="254"/>
      <c r="E123" s="210"/>
      <c r="F123" s="381"/>
      <c r="G123" s="382"/>
      <c r="H123" s="383"/>
    </row>
    <row r="124" spans="1:8" s="11" customFormat="1" ht="15" customHeight="1" thickBot="1">
      <c r="A124" s="213"/>
      <c r="B124" s="214"/>
      <c r="C124" s="216"/>
      <c r="D124" s="216"/>
      <c r="E124" s="217"/>
      <c r="F124" s="295"/>
      <c r="G124" s="216"/>
      <c r="H124" s="217"/>
    </row>
    <row r="125" spans="1:8" ht="14.25" customHeight="1" thickTop="1" thickBot="1">
      <c r="A125" s="218" t="s">
        <v>17</v>
      </c>
      <c r="B125" s="219" t="str">
        <f>'100 Series'!$B$55</f>
        <v xml:space="preserve">     Hourly Rate for repairs and authorized service outside of contractual obligations is: </v>
      </c>
      <c r="C125" s="219"/>
      <c r="D125" s="219"/>
      <c r="E125" s="219"/>
      <c r="F125" s="286"/>
      <c r="G125" s="220" t="str">
        <f>'100 Series'!$H$55</f>
        <v>$ / hour</v>
      </c>
      <c r="H125" s="155"/>
    </row>
    <row r="126" spans="1:8" ht="10.5" customHeight="1" thickTop="1">
      <c r="A126" s="12"/>
      <c r="B126" s="7"/>
      <c r="C126" s="7"/>
      <c r="D126" s="7"/>
      <c r="E126" s="7"/>
      <c r="F126" s="253"/>
      <c r="G126" s="7"/>
      <c r="H126" s="18" t="s">
        <v>1</v>
      </c>
    </row>
    <row r="127" spans="1:8" ht="12" customHeight="1">
      <c r="A127" s="12"/>
      <c r="B127" s="8" t="s">
        <v>204</v>
      </c>
      <c r="C127" s="7"/>
      <c r="D127" s="7"/>
      <c r="E127" s="7"/>
      <c r="F127" s="253"/>
      <c r="G127" s="7"/>
      <c r="H127" s="155"/>
    </row>
    <row r="128" spans="1:8" ht="9" customHeight="1">
      <c r="A128" s="12"/>
      <c r="B128" s="7"/>
      <c r="C128" s="7"/>
      <c r="D128" s="7"/>
      <c r="E128" s="7"/>
      <c r="F128" s="253"/>
      <c r="G128" s="7"/>
      <c r="H128" s="155"/>
    </row>
    <row r="129" spans="1:8" ht="12.75" customHeight="1">
      <c r="A129" s="12" t="s">
        <v>25</v>
      </c>
      <c r="B129" s="7"/>
      <c r="C129" s="7"/>
      <c r="D129" s="7"/>
      <c r="E129" s="6"/>
      <c r="F129" s="8"/>
      <c r="G129" s="6"/>
      <c r="H129" s="155"/>
    </row>
    <row r="130" spans="1:8" ht="12.75" customHeight="1">
      <c r="A130" s="12" t="s">
        <v>26</v>
      </c>
      <c r="B130" s="7"/>
      <c r="C130" s="7"/>
      <c r="D130" s="7"/>
      <c r="E130" s="7"/>
      <c r="F130" s="253"/>
      <c r="G130" s="7"/>
      <c r="H130" s="155"/>
    </row>
    <row r="131" spans="1:8" ht="12.75" customHeight="1">
      <c r="A131" s="12" t="s">
        <v>27</v>
      </c>
      <c r="B131" s="8"/>
      <c r="C131" s="9"/>
      <c r="D131" s="9"/>
      <c r="E131" s="9"/>
      <c r="F131" s="253"/>
      <c r="G131" s="7"/>
      <c r="H131" s="155"/>
    </row>
    <row r="132" spans="1:8" ht="12.75" customHeight="1">
      <c r="A132" s="221" t="s">
        <v>28</v>
      </c>
      <c r="B132" s="7"/>
      <c r="C132" s="7"/>
      <c r="D132" s="7"/>
      <c r="E132" s="7"/>
      <c r="F132" s="253"/>
      <c r="G132" s="7"/>
      <c r="H132" s="155"/>
    </row>
    <row r="133" spans="1:8" ht="12.75" customHeight="1">
      <c r="A133" s="221" t="s">
        <v>29</v>
      </c>
      <c r="B133" s="7"/>
      <c r="C133" s="7"/>
      <c r="D133" s="7"/>
      <c r="E133" s="9"/>
      <c r="F133" s="253"/>
      <c r="G133" s="9"/>
      <c r="H133" s="222"/>
    </row>
    <row r="134" spans="1:8" ht="12.75" customHeight="1">
      <c r="A134" s="12" t="s">
        <v>30</v>
      </c>
      <c r="B134" s="7"/>
      <c r="C134" s="7"/>
      <c r="D134" s="7"/>
      <c r="E134" s="7"/>
      <c r="F134" s="253"/>
      <c r="G134" s="7"/>
      <c r="H134" s="155"/>
    </row>
    <row r="135" spans="1:8" ht="15">
      <c r="A135" s="12" t="s">
        <v>31</v>
      </c>
      <c r="B135" s="7"/>
      <c r="C135" s="7"/>
      <c r="D135" s="7"/>
      <c r="E135" s="7"/>
      <c r="F135" s="253"/>
      <c r="G135" s="7"/>
      <c r="H135" s="155"/>
    </row>
    <row r="136" spans="1:8" ht="15">
      <c r="A136" s="12" t="s">
        <v>32</v>
      </c>
      <c r="B136" s="7"/>
      <c r="C136" s="7"/>
      <c r="D136" s="7"/>
      <c r="E136" s="7"/>
      <c r="F136" s="363" t="s">
        <v>134</v>
      </c>
      <c r="G136" s="223"/>
      <c r="H136" s="224"/>
    </row>
    <row r="137" spans="1:8" ht="15">
      <c r="A137" s="221" t="s">
        <v>33</v>
      </c>
      <c r="B137" s="7"/>
      <c r="C137" s="7"/>
      <c r="D137" s="7"/>
      <c r="E137" s="7"/>
      <c r="F137" s="253"/>
      <c r="G137" s="225"/>
      <c r="H137" s="226"/>
    </row>
    <row r="138" spans="1:8" ht="15">
      <c r="A138" s="12"/>
      <c r="B138" s="7"/>
      <c r="C138" s="7"/>
      <c r="D138" s="7"/>
      <c r="E138" s="7"/>
      <c r="F138" s="363" t="s">
        <v>292</v>
      </c>
      <c r="G138" s="212"/>
      <c r="H138" s="154"/>
    </row>
    <row r="139" spans="1:8" ht="16.5" thickBot="1">
      <c r="A139" s="227" t="s">
        <v>205</v>
      </c>
      <c r="B139" s="228"/>
      <c r="C139" s="229" t="s">
        <v>19</v>
      </c>
      <c r="D139" s="229"/>
      <c r="E139" s="228" t="s">
        <v>20</v>
      </c>
      <c r="F139" s="228"/>
      <c r="G139" s="230"/>
      <c r="H139" s="231"/>
    </row>
    <row r="140" spans="1:8" ht="16.5" thickTop="1"/>
  </sheetData>
  <mergeCells count="4">
    <mergeCell ref="A1:H1"/>
    <mergeCell ref="G10:H10"/>
    <mergeCell ref="A11:H11"/>
    <mergeCell ref="G3:H3"/>
  </mergeCells>
  <conditionalFormatting sqref="F17:H17 F27:H27 F36:H36 F46:H46 F57:H57 F100:H100 F30 F61 F73:H73 F51 F91:F94 F18:F19 F28 F37:F40 F47:F48 F58:F59 F77:F84 F101:F104 G28:H35 G18:H26 H74:H90">
    <cfRule type="cellIs" dxfId="56" priority="26" operator="lessThan">
      <formula>0</formula>
    </cfRule>
  </conditionalFormatting>
  <conditionalFormatting sqref="F90:H90">
    <cfRule type="cellIs" dxfId="55" priority="25" operator="lessThan">
      <formula>0</formula>
    </cfRule>
  </conditionalFormatting>
  <conditionalFormatting sqref="F22">
    <cfRule type="cellIs" dxfId="54" priority="24" operator="lessThan">
      <formula>0</formula>
    </cfRule>
  </conditionalFormatting>
  <conditionalFormatting sqref="F23:F26">
    <cfRule type="cellIs" dxfId="53" priority="23" operator="lessThan">
      <formula>0</formula>
    </cfRule>
  </conditionalFormatting>
  <conditionalFormatting sqref="F31:F35">
    <cfRule type="cellIs" dxfId="52" priority="22" operator="lessThan">
      <formula>0</formula>
    </cfRule>
  </conditionalFormatting>
  <conditionalFormatting sqref="F41:F45">
    <cfRule type="cellIs" dxfId="51" priority="21" operator="lessThan">
      <formula>0</formula>
    </cfRule>
  </conditionalFormatting>
  <conditionalFormatting sqref="F52:F56">
    <cfRule type="cellIs" dxfId="50" priority="20" operator="lessThan">
      <formula>0</formula>
    </cfRule>
  </conditionalFormatting>
  <conditionalFormatting sqref="F62:F72">
    <cfRule type="cellIs" dxfId="49" priority="19" operator="lessThan">
      <formula>0</formula>
    </cfRule>
  </conditionalFormatting>
  <conditionalFormatting sqref="F85:F89">
    <cfRule type="cellIs" dxfId="48" priority="18" operator="lessThan">
      <formula>0</formula>
    </cfRule>
  </conditionalFormatting>
  <conditionalFormatting sqref="F95:F99">
    <cfRule type="cellIs" dxfId="47" priority="17" operator="lessThan">
      <formula>0</formula>
    </cfRule>
  </conditionalFormatting>
  <conditionalFormatting sqref="F105:F109">
    <cfRule type="cellIs" dxfId="46" priority="16" operator="lessThan">
      <formula>0</formula>
    </cfRule>
  </conditionalFormatting>
  <conditionalFormatting sqref="F60">
    <cfRule type="cellIs" dxfId="45" priority="14" operator="lessThan">
      <formula>0</formula>
    </cfRule>
  </conditionalFormatting>
  <conditionalFormatting sqref="F49:F50">
    <cfRule type="cellIs" dxfId="44" priority="13" operator="lessThan">
      <formula>0</formula>
    </cfRule>
  </conditionalFormatting>
  <conditionalFormatting sqref="F29">
    <cfRule type="cellIs" dxfId="43" priority="12" operator="lessThan">
      <formula>0</formula>
    </cfRule>
  </conditionalFormatting>
  <conditionalFormatting sqref="F20:F21">
    <cfRule type="cellIs" dxfId="42" priority="11" operator="lessThan">
      <formula>0</formula>
    </cfRule>
  </conditionalFormatting>
  <conditionalFormatting sqref="G37:H45">
    <cfRule type="cellIs" dxfId="41" priority="8" operator="lessThan">
      <formula>0</formula>
    </cfRule>
  </conditionalFormatting>
  <conditionalFormatting sqref="G47:H56">
    <cfRule type="cellIs" dxfId="40" priority="7" operator="lessThan">
      <formula>0</formula>
    </cfRule>
  </conditionalFormatting>
  <conditionalFormatting sqref="G58:H72">
    <cfRule type="cellIs" dxfId="39" priority="6" operator="lessThan">
      <formula>0</formula>
    </cfRule>
  </conditionalFormatting>
  <conditionalFormatting sqref="G77:H89">
    <cfRule type="cellIs" dxfId="38" priority="5" operator="lessThan">
      <formula>0</formula>
    </cfRule>
  </conditionalFormatting>
  <conditionalFormatting sqref="G91:H99">
    <cfRule type="cellIs" dxfId="37" priority="4" operator="lessThan">
      <formula>0</formula>
    </cfRule>
  </conditionalFormatting>
  <conditionalFormatting sqref="G101:H109">
    <cfRule type="cellIs" dxfId="36" priority="3" operator="lessThan">
      <formula>0</formula>
    </cfRule>
  </conditionalFormatting>
  <conditionalFormatting sqref="F110:F123">
    <cfRule type="cellIs" dxfId="35" priority="2" operator="lessThan">
      <formula>0</formula>
    </cfRule>
  </conditionalFormatting>
  <conditionalFormatting sqref="G110:H123">
    <cfRule type="cellIs" dxfId="34" priority="1" operator="lessThan">
      <formula>0</formula>
    </cfRule>
  </conditionalFormatting>
  <pageMargins left="0.70866141732283505" right="0.70866141732283505" top="0.74803149606299202" bottom="0.74803149606299202" header="0.31496062992126" footer="0.31496062992126"/>
  <pageSetup paperSize="5" scale="78" fitToHeight="0" orientation="portrait" r:id="rId1"/>
  <headerFooter>
    <oddFooter>&amp;RPage &amp;P of &amp;N</oddFooter>
  </headerFooter>
  <rowBreaks count="1" manualBreakCount="1">
    <brk id="7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6"/>
  <sheetViews>
    <sheetView view="pageBreakPreview" zoomScale="85" zoomScaleNormal="100" zoomScaleSheetLayoutView="85" workbookViewId="0">
      <selection activeCell="E39" sqref="E39"/>
    </sheetView>
  </sheetViews>
  <sheetFormatPr defaultRowHeight="15.75"/>
  <cols>
    <col min="1" max="1" width="20.88671875" customWidth="1"/>
    <col min="2" max="4" width="12.109375" customWidth="1"/>
    <col min="6" max="6" width="12.77734375" style="282" customWidth="1"/>
    <col min="7" max="8" width="12.77734375" customWidth="1"/>
  </cols>
  <sheetData>
    <row r="1" spans="1:12" ht="24.95" customHeight="1" thickTop="1">
      <c r="A1" s="506" t="str">
        <f>'100 Series'!A1</f>
        <v>BID TEMPLATE</v>
      </c>
      <c r="B1" s="507"/>
      <c r="C1" s="507"/>
      <c r="D1" s="507"/>
      <c r="E1" s="507"/>
      <c r="F1" s="507"/>
      <c r="G1" s="507"/>
      <c r="H1" s="508"/>
    </row>
    <row r="2" spans="1:12" ht="15" customHeight="1">
      <c r="A2" s="61"/>
      <c r="B2" s="160"/>
      <c r="C2" s="160"/>
      <c r="D2" s="499"/>
      <c r="E2" s="499"/>
      <c r="F2" s="287"/>
      <c r="G2" s="160"/>
      <c r="H2" s="62"/>
    </row>
    <row r="3" spans="1:12" s="29" customFormat="1" ht="15" customHeight="1">
      <c r="A3" s="50" t="s">
        <v>22</v>
      </c>
      <c r="B3" s="51" t="str">
        <f>'100 Series'!B3</f>
        <v>PLACE ST THOMAS</v>
      </c>
      <c r="C3" s="52"/>
      <c r="D3" s="53"/>
      <c r="E3" s="53"/>
      <c r="F3" s="54" t="s">
        <v>0</v>
      </c>
      <c r="G3" s="523">
        <f>'100 Series'!G3</f>
        <v>44652</v>
      </c>
      <c r="H3" s="524"/>
    </row>
    <row r="4" spans="1:12" s="29" customFormat="1" ht="15" customHeight="1">
      <c r="A4" s="50" t="s">
        <v>23</v>
      </c>
      <c r="B4" s="51" t="s">
        <v>155</v>
      </c>
      <c r="C4" s="53"/>
      <c r="D4" s="53"/>
      <c r="E4" s="53"/>
      <c r="F4" s="56"/>
      <c r="G4" s="56"/>
      <c r="H4" s="319"/>
    </row>
    <row r="5" spans="1:12" s="29" customFormat="1" ht="15" customHeight="1">
      <c r="A5" s="50"/>
      <c r="B5" s="55" t="s">
        <v>1</v>
      </c>
      <c r="C5" s="53"/>
      <c r="D5" s="53"/>
      <c r="E5" s="53"/>
      <c r="F5" s="53" t="s">
        <v>2</v>
      </c>
      <c r="G5" s="324" t="str">
        <f>'800 Series'!G5</f>
        <v>XXX - 066, 067, XXX</v>
      </c>
      <c r="H5" s="325"/>
    </row>
    <row r="6" spans="1:12" s="29" customFormat="1" ht="15" customHeight="1">
      <c r="A6" s="50" t="s">
        <v>3</v>
      </c>
      <c r="B6" s="51">
        <f>'100 Series'!B6</f>
        <v>0</v>
      </c>
      <c r="C6" s="57"/>
      <c r="D6" s="51"/>
      <c r="E6" s="53"/>
      <c r="F6" s="162"/>
      <c r="G6" s="402"/>
      <c r="H6" s="403"/>
    </row>
    <row r="7" spans="1:12" s="29" customFormat="1" ht="15" customHeight="1">
      <c r="A7" s="50"/>
      <c r="B7" s="53" t="s">
        <v>1</v>
      </c>
      <c r="C7" s="53"/>
      <c r="D7" s="53"/>
      <c r="E7" s="53"/>
      <c r="F7" s="53" t="s">
        <v>4</v>
      </c>
      <c r="G7" s="162"/>
      <c r="H7" s="163"/>
    </row>
    <row r="8" spans="1:12" s="29" customFormat="1" ht="15" customHeight="1">
      <c r="A8" s="50" t="s">
        <v>24</v>
      </c>
      <c r="B8" s="58" t="s">
        <v>21</v>
      </c>
      <c r="C8" s="53"/>
      <c r="D8" s="53"/>
      <c r="E8" s="53"/>
      <c r="F8" s="51" t="str">
        <f>'100 Series'!F8</f>
        <v>April 1, 2022 to March 31, 2023</v>
      </c>
      <c r="G8" s="57"/>
      <c r="H8" s="167"/>
    </row>
    <row r="9" spans="1:12" ht="15" customHeight="1" thickBot="1">
      <c r="A9" s="63"/>
      <c r="B9" s="64"/>
      <c r="C9" s="65"/>
      <c r="D9" s="65"/>
      <c r="E9" s="65"/>
      <c r="F9" s="64"/>
      <c r="G9" s="65"/>
      <c r="H9" s="66"/>
    </row>
    <row r="10" spans="1:12" ht="16.5" customHeight="1" thickTop="1" thickBot="1">
      <c r="A10" s="67" t="s">
        <v>7</v>
      </c>
      <c r="B10" s="68" t="s">
        <v>8</v>
      </c>
      <c r="C10" s="69" t="s">
        <v>9</v>
      </c>
      <c r="D10" s="329" t="s">
        <v>319</v>
      </c>
      <c r="E10" s="71"/>
      <c r="F10" s="284" t="s">
        <v>5</v>
      </c>
      <c r="G10" s="72" t="s">
        <v>35</v>
      </c>
      <c r="H10" s="67" t="s">
        <v>6</v>
      </c>
    </row>
    <row r="11" spans="1:12" ht="15" customHeight="1" thickTop="1">
      <c r="A11" s="73"/>
      <c r="B11" s="74" t="s">
        <v>10</v>
      </c>
      <c r="C11" s="75" t="s">
        <v>10</v>
      </c>
      <c r="D11" s="76"/>
      <c r="E11" s="78"/>
      <c r="F11" s="79"/>
      <c r="G11" s="80"/>
      <c r="H11" s="81"/>
    </row>
    <row r="12" spans="1:12" ht="15" customHeight="1">
      <c r="A12" s="82" t="s">
        <v>11</v>
      </c>
      <c r="B12" s="83" t="s">
        <v>12</v>
      </c>
      <c r="C12" s="84">
        <v>430</v>
      </c>
      <c r="D12" s="84">
        <v>620</v>
      </c>
      <c r="E12" s="86"/>
      <c r="F12" s="87"/>
      <c r="G12" s="88"/>
      <c r="H12" s="89"/>
    </row>
    <row r="13" spans="1:12" ht="15" customHeight="1" thickBot="1">
      <c r="A13" s="90" t="s">
        <v>1</v>
      </c>
      <c r="B13" s="91" t="s">
        <v>13</v>
      </c>
      <c r="C13" s="91" t="s">
        <v>14</v>
      </c>
      <c r="D13" s="92"/>
      <c r="E13" s="93"/>
      <c r="F13" s="87"/>
      <c r="G13" s="88"/>
      <c r="H13" s="89"/>
    </row>
    <row r="14" spans="1:12" ht="15" customHeight="1" thickTop="1">
      <c r="A14" s="94" t="s">
        <v>15</v>
      </c>
      <c r="B14" s="95"/>
      <c r="C14" s="95"/>
      <c r="D14" s="96"/>
      <c r="E14" s="97"/>
      <c r="F14" s="285"/>
      <c r="G14" s="98"/>
      <c r="H14" s="99"/>
    </row>
    <row r="15" spans="1:12" ht="15" customHeight="1">
      <c r="A15" s="100" t="s">
        <v>1</v>
      </c>
      <c r="B15" s="101"/>
      <c r="C15" s="101"/>
      <c r="D15" s="102" t="s">
        <v>1</v>
      </c>
      <c r="E15" s="103"/>
      <c r="F15" s="289"/>
      <c r="G15" s="47"/>
      <c r="H15" s="104"/>
    </row>
    <row r="16" spans="1:12" s="30" customFormat="1" ht="18" customHeight="1">
      <c r="A16" s="31" t="s">
        <v>310</v>
      </c>
      <c r="B16" s="146">
        <f>F16*B13</f>
        <v>0</v>
      </c>
      <c r="C16" s="146">
        <f>F16*C13</f>
        <v>0</v>
      </c>
      <c r="D16" s="147"/>
      <c r="E16" s="147"/>
      <c r="F16" s="290"/>
      <c r="G16" s="148">
        <f>0.13*(F16)</f>
        <v>0</v>
      </c>
      <c r="H16" s="149">
        <f t="shared" ref="H16" si="0">F16+G16</f>
        <v>0</v>
      </c>
      <c r="L16" s="156"/>
    </row>
    <row r="17" spans="1:12" s="30" customFormat="1" ht="18" customHeight="1">
      <c r="A17" s="31" t="s">
        <v>318</v>
      </c>
      <c r="B17" s="146"/>
      <c r="C17" s="146"/>
      <c r="D17" s="147"/>
      <c r="E17" s="147"/>
      <c r="F17" s="290"/>
      <c r="G17" s="148">
        <f>0.13*(F17)</f>
        <v>0</v>
      </c>
      <c r="H17" s="149">
        <f t="shared" ref="H17" si="1">F17+G17</f>
        <v>0</v>
      </c>
      <c r="L17" s="156"/>
    </row>
    <row r="18" spans="1:12" s="30" customFormat="1" ht="18" customHeight="1">
      <c r="A18" s="31"/>
      <c r="B18" s="146"/>
      <c r="C18" s="146"/>
      <c r="D18" s="147"/>
      <c r="E18" s="147"/>
      <c r="F18" s="290"/>
      <c r="G18" s="148"/>
      <c r="H18" s="149"/>
      <c r="L18" s="156"/>
    </row>
    <row r="19" spans="1:12" s="30" customFormat="1" ht="18" customHeight="1">
      <c r="A19" s="31" t="s">
        <v>311</v>
      </c>
      <c r="B19" s="146">
        <f>F19*B13</f>
        <v>0</v>
      </c>
      <c r="C19" s="146">
        <f>F19*C13</f>
        <v>0</v>
      </c>
      <c r="D19" s="147"/>
      <c r="E19" s="147"/>
      <c r="F19" s="290"/>
      <c r="G19" s="148">
        <f>0.13*(F19)</f>
        <v>0</v>
      </c>
      <c r="H19" s="149">
        <f>F19+G19</f>
        <v>0</v>
      </c>
      <c r="L19" s="156"/>
    </row>
    <row r="20" spans="1:12" s="30" customFormat="1" ht="18" customHeight="1">
      <c r="A20" s="31" t="s">
        <v>318</v>
      </c>
      <c r="B20" s="146"/>
      <c r="C20" s="146"/>
      <c r="D20" s="147"/>
      <c r="E20" s="147"/>
      <c r="F20" s="290"/>
      <c r="G20" s="148">
        <f>0.13*(F20)</f>
        <v>0</v>
      </c>
      <c r="H20" s="149">
        <f>F20+G20</f>
        <v>0</v>
      </c>
      <c r="L20" s="156"/>
    </row>
    <row r="21" spans="1:12" s="30" customFormat="1" ht="18" customHeight="1">
      <c r="A21" s="31"/>
      <c r="B21" s="146"/>
      <c r="C21" s="146"/>
      <c r="D21" s="147"/>
      <c r="E21" s="147"/>
      <c r="F21" s="290"/>
      <c r="G21" s="148"/>
      <c r="H21" s="149"/>
      <c r="L21" s="156"/>
    </row>
    <row r="22" spans="1:12" s="30" customFormat="1" ht="18" customHeight="1">
      <c r="A22" s="31" t="s">
        <v>312</v>
      </c>
      <c r="B22" s="146">
        <f>F22*B13</f>
        <v>0</v>
      </c>
      <c r="C22" s="146">
        <f>F22*C13</f>
        <v>0</v>
      </c>
      <c r="D22" s="147"/>
      <c r="E22" s="147"/>
      <c r="F22" s="290"/>
      <c r="G22" s="148">
        <f>0.13*(F22)</f>
        <v>0</v>
      </c>
      <c r="H22" s="149">
        <f>F22+G22</f>
        <v>0</v>
      </c>
      <c r="L22" s="156"/>
    </row>
    <row r="23" spans="1:12" s="30" customFormat="1" ht="18" customHeight="1">
      <c r="A23" s="31" t="s">
        <v>229</v>
      </c>
      <c r="B23" s="146">
        <f>F23*B13</f>
        <v>0</v>
      </c>
      <c r="C23" s="146">
        <f>F23*C13</f>
        <v>0</v>
      </c>
      <c r="D23" s="147"/>
      <c r="E23" s="147"/>
      <c r="F23" s="290"/>
      <c r="G23" s="148">
        <f>0.13*(F23)</f>
        <v>0</v>
      </c>
      <c r="H23" s="149">
        <f>F23+G23</f>
        <v>0</v>
      </c>
      <c r="L23" s="156"/>
    </row>
    <row r="24" spans="1:12" s="30" customFormat="1" ht="18" customHeight="1">
      <c r="A24" s="31" t="s">
        <v>230</v>
      </c>
      <c r="B24" s="146">
        <f>F24*B13</f>
        <v>0</v>
      </c>
      <c r="C24" s="146">
        <f>F24*C13</f>
        <v>0</v>
      </c>
      <c r="D24" s="147"/>
      <c r="E24" s="147"/>
      <c r="F24" s="290"/>
      <c r="G24" s="148">
        <f>0.13*(F24)</f>
        <v>0</v>
      </c>
      <c r="H24" s="149">
        <f>F24+G24</f>
        <v>0</v>
      </c>
      <c r="L24" s="156"/>
    </row>
    <row r="25" spans="1:12" s="30" customFormat="1" ht="18" customHeight="1">
      <c r="A25" s="31" t="s">
        <v>318</v>
      </c>
      <c r="B25" s="146"/>
      <c r="C25" s="146"/>
      <c r="D25" s="147"/>
      <c r="E25" s="147"/>
      <c r="F25" s="290"/>
      <c r="G25" s="148">
        <f>0.13*(F25)</f>
        <v>0</v>
      </c>
      <c r="H25" s="149">
        <f>F25+G25</f>
        <v>0</v>
      </c>
      <c r="L25" s="156"/>
    </row>
    <row r="26" spans="1:12" s="30" customFormat="1" ht="18" customHeight="1">
      <c r="A26" s="31"/>
      <c r="B26" s="146"/>
      <c r="C26" s="146"/>
      <c r="D26" s="147"/>
      <c r="E26" s="147"/>
      <c r="F26" s="290"/>
      <c r="G26" s="148"/>
      <c r="H26" s="149"/>
      <c r="L26" s="156"/>
    </row>
    <row r="27" spans="1:12" s="30" customFormat="1" ht="18" customHeight="1">
      <c r="A27" s="31" t="s">
        <v>313</v>
      </c>
      <c r="B27" s="146">
        <f>F27*B13</f>
        <v>0</v>
      </c>
      <c r="C27" s="146">
        <f>F27*C13</f>
        <v>0</v>
      </c>
      <c r="D27" s="147"/>
      <c r="E27" s="147"/>
      <c r="F27" s="290"/>
      <c r="G27" s="148">
        <f>0.13*(F27)</f>
        <v>0</v>
      </c>
      <c r="H27" s="149">
        <f>F27+G27</f>
        <v>0</v>
      </c>
      <c r="L27" s="156"/>
    </row>
    <row r="28" spans="1:12" s="30" customFormat="1" ht="18" customHeight="1">
      <c r="A28" s="31" t="s">
        <v>318</v>
      </c>
      <c r="B28" s="146"/>
      <c r="C28" s="146"/>
      <c r="D28" s="147"/>
      <c r="E28" s="147"/>
      <c r="F28" s="290"/>
      <c r="G28" s="148">
        <f>0.13*(F28)</f>
        <v>0</v>
      </c>
      <c r="H28" s="149">
        <f>F28+G28</f>
        <v>0</v>
      </c>
      <c r="L28" s="156"/>
    </row>
    <row r="29" spans="1:12" s="30" customFormat="1" ht="18" customHeight="1">
      <c r="A29" s="31"/>
      <c r="B29" s="146"/>
      <c r="C29" s="146"/>
      <c r="D29" s="147"/>
      <c r="E29" s="147"/>
      <c r="F29" s="290"/>
      <c r="G29" s="148"/>
      <c r="H29" s="149"/>
      <c r="L29" s="156"/>
    </row>
    <row r="30" spans="1:12" s="30" customFormat="1" ht="18" customHeight="1">
      <c r="A30" s="31" t="s">
        <v>314</v>
      </c>
      <c r="B30" s="146">
        <f>F30*B13</f>
        <v>0</v>
      </c>
      <c r="C30" s="146">
        <f>F30*C13</f>
        <v>0</v>
      </c>
      <c r="D30" s="147"/>
      <c r="E30" s="147"/>
      <c r="F30" s="290"/>
      <c r="G30" s="148">
        <f>0.13*(F30)</f>
        <v>0</v>
      </c>
      <c r="H30" s="149">
        <f>F30+G30</f>
        <v>0</v>
      </c>
      <c r="L30" s="156"/>
    </row>
    <row r="31" spans="1:12" s="30" customFormat="1" ht="18" customHeight="1">
      <c r="A31" s="31" t="s">
        <v>318</v>
      </c>
      <c r="B31" s="146"/>
      <c r="C31" s="146"/>
      <c r="D31" s="147"/>
      <c r="E31" s="147"/>
      <c r="F31" s="290"/>
      <c r="G31" s="148">
        <f>0.13*(F31)</f>
        <v>0</v>
      </c>
      <c r="H31" s="149">
        <f>F31+G31</f>
        <v>0</v>
      </c>
      <c r="L31" s="156"/>
    </row>
    <row r="32" spans="1:12" s="30" customFormat="1" ht="18" customHeight="1">
      <c r="A32" s="31"/>
      <c r="B32" s="146"/>
      <c r="C32" s="146"/>
      <c r="D32" s="147"/>
      <c r="E32" s="147"/>
      <c r="F32" s="290"/>
      <c r="G32" s="148"/>
      <c r="H32" s="149"/>
      <c r="L32" s="156"/>
    </row>
    <row r="33" spans="1:12" s="30" customFormat="1" ht="18" customHeight="1">
      <c r="A33" s="31" t="s">
        <v>275</v>
      </c>
      <c r="B33" s="146">
        <f>F33*B$13</f>
        <v>0</v>
      </c>
      <c r="C33" s="146">
        <f>F33*C$13</f>
        <v>0</v>
      </c>
      <c r="D33" s="147"/>
      <c r="E33" s="147"/>
      <c r="F33" s="290"/>
      <c r="G33" s="148">
        <f>0.13*(F33)</f>
        <v>0</v>
      </c>
      <c r="H33" s="149">
        <f>SUM(F33:G33)</f>
        <v>0</v>
      </c>
      <c r="L33" s="156"/>
    </row>
    <row r="34" spans="1:12" s="30" customFormat="1" ht="18" customHeight="1">
      <c r="A34" s="31" t="s">
        <v>276</v>
      </c>
      <c r="B34" s="146">
        <f>F34*B$13</f>
        <v>0</v>
      </c>
      <c r="C34" s="146">
        <f>F34*C$13</f>
        <v>0</v>
      </c>
      <c r="D34" s="147"/>
      <c r="E34" s="147"/>
      <c r="F34" s="290"/>
      <c r="G34" s="148">
        <f>0.13*(F34)</f>
        <v>0</v>
      </c>
      <c r="H34" s="149">
        <f>SUM(F34:G34)</f>
        <v>0</v>
      </c>
      <c r="L34" s="156"/>
    </row>
    <row r="35" spans="1:12" s="30" customFormat="1" ht="18" customHeight="1">
      <c r="A35" s="31" t="s">
        <v>318</v>
      </c>
      <c r="B35" s="146"/>
      <c r="C35" s="146"/>
      <c r="D35" s="147"/>
      <c r="E35" s="147"/>
      <c r="F35" s="290"/>
      <c r="G35" s="148">
        <f>0.13*(F35)</f>
        <v>0</v>
      </c>
      <c r="H35" s="149">
        <f>F35+G35</f>
        <v>0</v>
      </c>
      <c r="L35" s="156"/>
    </row>
    <row r="36" spans="1:12" s="30" customFormat="1" ht="18" customHeight="1">
      <c r="A36" s="31"/>
      <c r="B36" s="146"/>
      <c r="C36" s="146"/>
      <c r="D36" s="147"/>
      <c r="E36" s="147"/>
      <c r="F36" s="290"/>
      <c r="G36" s="148"/>
      <c r="H36" s="149"/>
      <c r="L36" s="156"/>
    </row>
    <row r="37" spans="1:12" s="30" customFormat="1" ht="18" customHeight="1">
      <c r="A37" s="31" t="s">
        <v>277</v>
      </c>
      <c r="B37" s="146">
        <f>F37*B$13</f>
        <v>0</v>
      </c>
      <c r="C37" s="146">
        <f>F37*C$13</f>
        <v>0</v>
      </c>
      <c r="D37" s="147"/>
      <c r="E37" s="147"/>
      <c r="F37" s="290"/>
      <c r="G37" s="148">
        <f>0.13*(F37)</f>
        <v>0</v>
      </c>
      <c r="H37" s="149">
        <f>SUM(F37:G37)</f>
        <v>0</v>
      </c>
      <c r="L37" s="156"/>
    </row>
    <row r="38" spans="1:12" s="30" customFormat="1" ht="18" customHeight="1">
      <c r="A38" s="31" t="s">
        <v>278</v>
      </c>
      <c r="B38" s="146">
        <f>F38*B$13</f>
        <v>0</v>
      </c>
      <c r="C38" s="146">
        <f>F38*C$13</f>
        <v>0</v>
      </c>
      <c r="D38" s="147"/>
      <c r="E38" s="147"/>
      <c r="F38" s="290"/>
      <c r="G38" s="148">
        <f>0.13*(F38)</f>
        <v>0</v>
      </c>
      <c r="H38" s="149">
        <f>SUM(F38:G38)</f>
        <v>0</v>
      </c>
      <c r="L38" s="156"/>
    </row>
    <row r="39" spans="1:12" s="30" customFormat="1" ht="18" customHeight="1">
      <c r="A39" s="31" t="s">
        <v>236</v>
      </c>
      <c r="B39" s="146">
        <f>F39*B13</f>
        <v>0</v>
      </c>
      <c r="C39" s="146">
        <f>F39*C13</f>
        <v>0</v>
      </c>
      <c r="D39" s="147"/>
      <c r="E39" s="147"/>
      <c r="F39" s="290"/>
      <c r="G39" s="148">
        <f>0.13*(F39)</f>
        <v>0</v>
      </c>
      <c r="H39" s="149">
        <f>SUM(F39:G39)</f>
        <v>0</v>
      </c>
      <c r="L39" s="156"/>
    </row>
    <row r="40" spans="1:12" s="30" customFormat="1" ht="18" customHeight="1">
      <c r="A40" s="31" t="s">
        <v>318</v>
      </c>
      <c r="B40" s="146"/>
      <c r="C40" s="146"/>
      <c r="D40" s="147"/>
      <c r="E40" s="147"/>
      <c r="F40" s="290"/>
      <c r="G40" s="148">
        <f>0.13*(F40)</f>
        <v>0</v>
      </c>
      <c r="H40" s="149">
        <f>F40+G40</f>
        <v>0</v>
      </c>
      <c r="L40" s="156"/>
    </row>
    <row r="41" spans="1:12" s="30" customFormat="1" ht="18" customHeight="1">
      <c r="A41" s="31"/>
      <c r="B41" s="146"/>
      <c r="C41" s="146"/>
      <c r="D41" s="147"/>
      <c r="E41" s="147"/>
      <c r="F41" s="290"/>
      <c r="G41" s="148"/>
      <c r="H41" s="149"/>
      <c r="L41" s="156"/>
    </row>
    <row r="42" spans="1:12" s="30" customFormat="1" ht="18" customHeight="1">
      <c r="A42" s="31" t="s">
        <v>315</v>
      </c>
      <c r="B42" s="146">
        <f>F42*B13</f>
        <v>0</v>
      </c>
      <c r="C42" s="146">
        <f>F42*C13</f>
        <v>0</v>
      </c>
      <c r="D42" s="147"/>
      <c r="E42" s="147"/>
      <c r="F42" s="290"/>
      <c r="G42" s="148">
        <f>0.13*(F42)</f>
        <v>0</v>
      </c>
      <c r="H42" s="149">
        <f>SUM(F42+G42)</f>
        <v>0</v>
      </c>
      <c r="L42" s="156"/>
    </row>
    <row r="43" spans="1:12" s="30" customFormat="1" ht="18" customHeight="1">
      <c r="A43" s="31" t="s">
        <v>318</v>
      </c>
      <c r="B43" s="146"/>
      <c r="C43" s="146"/>
      <c r="D43" s="147"/>
      <c r="E43" s="147"/>
      <c r="F43" s="290"/>
      <c r="G43" s="148">
        <f>0.13*(F43)</f>
        <v>0</v>
      </c>
      <c r="H43" s="149">
        <f t="shared" ref="H43" si="2">F43+G43</f>
        <v>0</v>
      </c>
      <c r="L43" s="156"/>
    </row>
    <row r="44" spans="1:12" s="30" customFormat="1" ht="18" customHeight="1">
      <c r="A44" s="31"/>
      <c r="B44" s="146"/>
      <c r="C44" s="146"/>
      <c r="D44" s="147"/>
      <c r="E44" s="147"/>
      <c r="F44" s="290"/>
      <c r="G44" s="148"/>
      <c r="H44" s="149"/>
      <c r="L44" s="156"/>
    </row>
    <row r="45" spans="1:12" s="30" customFormat="1" ht="18" customHeight="1">
      <c r="A45" s="31" t="s">
        <v>316</v>
      </c>
      <c r="B45" s="146">
        <f>F45*B13</f>
        <v>0</v>
      </c>
      <c r="C45" s="146">
        <f>F45*C13</f>
        <v>0</v>
      </c>
      <c r="D45" s="147"/>
      <c r="E45" s="147"/>
      <c r="F45" s="290"/>
      <c r="G45" s="148">
        <f>0.13*(F45)</f>
        <v>0</v>
      </c>
      <c r="H45" s="149">
        <f>SUM(F45+G45)</f>
        <v>0</v>
      </c>
      <c r="L45" s="156"/>
    </row>
    <row r="46" spans="1:12" s="30" customFormat="1" ht="18" customHeight="1">
      <c r="A46" s="31" t="s">
        <v>318</v>
      </c>
      <c r="B46" s="146"/>
      <c r="C46" s="146"/>
      <c r="D46" s="147"/>
      <c r="E46" s="147"/>
      <c r="F46" s="290"/>
      <c r="G46" s="148">
        <f>0.13*(F46)</f>
        <v>0</v>
      </c>
      <c r="H46" s="149">
        <f t="shared" ref="H46" si="3">F46+G46</f>
        <v>0</v>
      </c>
      <c r="L46" s="156"/>
    </row>
    <row r="47" spans="1:12" s="30" customFormat="1" ht="18" customHeight="1">
      <c r="A47" s="31"/>
      <c r="B47" s="146"/>
      <c r="C47" s="146"/>
      <c r="D47" s="147"/>
      <c r="E47" s="147"/>
      <c r="F47" s="290"/>
      <c r="G47" s="148"/>
      <c r="H47" s="149"/>
      <c r="L47" s="156"/>
    </row>
    <row r="48" spans="1:12" s="30" customFormat="1" ht="18" customHeight="1">
      <c r="A48" s="31" t="s">
        <v>279</v>
      </c>
      <c r="B48" s="146">
        <f>F48*B$13</f>
        <v>0</v>
      </c>
      <c r="C48" s="146">
        <f>F48*C$13</f>
        <v>0</v>
      </c>
      <c r="D48" s="147"/>
      <c r="E48" s="147"/>
      <c r="F48" s="290"/>
      <c r="G48" s="148">
        <f>0.13*(F48)</f>
        <v>0</v>
      </c>
      <c r="H48" s="149">
        <f>SUM(F48+G48)</f>
        <v>0</v>
      </c>
      <c r="L48" s="156"/>
    </row>
    <row r="49" spans="1:12" s="30" customFormat="1" ht="18" customHeight="1">
      <c r="A49" s="31" t="s">
        <v>317</v>
      </c>
      <c r="B49" s="146">
        <f>F49*B$13</f>
        <v>0</v>
      </c>
      <c r="C49" s="146">
        <f>F49*C$13</f>
        <v>0</v>
      </c>
      <c r="D49" s="147"/>
      <c r="E49" s="147"/>
      <c r="F49" s="290"/>
      <c r="G49" s="148">
        <f>0.13*(F49)</f>
        <v>0</v>
      </c>
      <c r="H49" s="149">
        <f>SUM(F49+G49)</f>
        <v>0</v>
      </c>
      <c r="L49" s="156"/>
    </row>
    <row r="50" spans="1:12" s="30" customFormat="1" ht="18" customHeight="1">
      <c r="A50" s="31" t="s">
        <v>318</v>
      </c>
      <c r="B50" s="146"/>
      <c r="C50" s="146"/>
      <c r="D50" s="147"/>
      <c r="E50" s="147"/>
      <c r="F50" s="290"/>
      <c r="G50" s="148">
        <f>0.13*(F50)</f>
        <v>0</v>
      </c>
      <c r="H50" s="149">
        <f t="shared" ref="H50" si="4">F50+G50</f>
        <v>0</v>
      </c>
      <c r="L50" s="156"/>
    </row>
    <row r="51" spans="1:12" s="30" customFormat="1" ht="18" customHeight="1">
      <c r="A51" s="31"/>
      <c r="B51" s="48"/>
      <c r="C51" s="48"/>
      <c r="D51" s="33"/>
      <c r="E51" s="33"/>
      <c r="F51" s="290"/>
      <c r="G51" s="105"/>
      <c r="H51" s="106"/>
    </row>
    <row r="52" spans="1:12" s="30" customFormat="1" ht="18" customHeight="1">
      <c r="A52" s="31"/>
      <c r="B52" s="146"/>
      <c r="C52" s="146"/>
      <c r="D52" s="147"/>
      <c r="E52" s="147"/>
      <c r="F52" s="290"/>
      <c r="G52" s="148"/>
      <c r="H52" s="149"/>
      <c r="L52" s="156"/>
    </row>
    <row r="53" spans="1:12" s="30" customFormat="1" ht="18" customHeight="1">
      <c r="A53" s="31"/>
      <c r="B53" s="48"/>
      <c r="C53" s="48"/>
      <c r="D53" s="33"/>
      <c r="E53" s="33"/>
      <c r="F53" s="290"/>
      <c r="G53" s="105"/>
      <c r="H53" s="106"/>
    </row>
    <row r="54" spans="1:12" s="30" customFormat="1" ht="18" customHeight="1">
      <c r="A54" s="31"/>
      <c r="B54" s="146"/>
      <c r="C54" s="146"/>
      <c r="D54" s="147"/>
      <c r="E54" s="147"/>
      <c r="F54" s="290"/>
      <c r="G54" s="148"/>
      <c r="H54" s="149"/>
      <c r="L54" s="156"/>
    </row>
    <row r="55" spans="1:12" s="30" customFormat="1" ht="18" customHeight="1">
      <c r="A55" s="31"/>
      <c r="B55" s="48"/>
      <c r="C55" s="48"/>
      <c r="D55" s="33"/>
      <c r="E55" s="49"/>
      <c r="F55" s="290"/>
      <c r="G55" s="105"/>
      <c r="H55" s="106"/>
    </row>
    <row r="56" spans="1:12" s="30" customFormat="1" ht="18" customHeight="1">
      <c r="A56" s="31"/>
      <c r="B56" s="146"/>
      <c r="C56" s="146"/>
      <c r="D56" s="147"/>
      <c r="E56" s="147"/>
      <c r="F56" s="290"/>
      <c r="G56" s="148"/>
      <c r="H56" s="149"/>
      <c r="L56" s="156"/>
    </row>
    <row r="57" spans="1:12" s="30" customFormat="1" ht="18" customHeight="1">
      <c r="A57" s="31"/>
      <c r="B57" s="164"/>
      <c r="C57" s="165"/>
      <c r="D57" s="165"/>
      <c r="E57" s="166"/>
      <c r="F57" s="290"/>
      <c r="G57" s="105"/>
      <c r="H57" s="106"/>
    </row>
    <row r="58" spans="1:12" s="30" customFormat="1" ht="18" customHeight="1">
      <c r="A58" s="31"/>
      <c r="B58" s="146"/>
      <c r="C58" s="146"/>
      <c r="D58" s="147"/>
      <c r="E58" s="147"/>
      <c r="F58" s="290"/>
      <c r="G58" s="148"/>
      <c r="H58" s="149"/>
      <c r="L58" s="156"/>
    </row>
    <row r="59" spans="1:12" s="30" customFormat="1" ht="18" customHeight="1">
      <c r="A59" s="31"/>
      <c r="B59" s="48"/>
      <c r="C59" s="48"/>
      <c r="D59" s="33"/>
      <c r="E59" s="49"/>
      <c r="F59" s="290"/>
      <c r="G59" s="148"/>
      <c r="H59" s="106"/>
    </row>
    <row r="60" spans="1:12" ht="15" customHeight="1" thickBot="1">
      <c r="A60" s="15"/>
      <c r="B60" s="4"/>
      <c r="C60" s="1"/>
      <c r="D60" s="5"/>
      <c r="E60" s="10"/>
      <c r="F60" s="292"/>
      <c r="G60" s="5"/>
      <c r="H60" s="16"/>
    </row>
    <row r="61" spans="1:12" ht="0.75" customHeight="1" thickTop="1">
      <c r="A61" s="17" t="s">
        <v>16</v>
      </c>
      <c r="B61" s="2" t="s">
        <v>1</v>
      </c>
      <c r="C61" s="2"/>
      <c r="D61" s="2"/>
      <c r="E61" s="2"/>
      <c r="F61" s="293" t="s">
        <v>1</v>
      </c>
      <c r="G61" s="2" t="s">
        <v>1</v>
      </c>
      <c r="H61" s="18" t="s">
        <v>1</v>
      </c>
    </row>
    <row r="62" spans="1:12" ht="16.5" thickBot="1">
      <c r="A62" s="19" t="s">
        <v>17</v>
      </c>
      <c r="B62" s="219" t="str">
        <f>'100 Series'!$B$55</f>
        <v xml:space="preserve">     Hourly Rate for repairs and authorized service outside of contractual obligations is: </v>
      </c>
      <c r="C62" s="219"/>
      <c r="D62" s="219"/>
      <c r="E62" s="286"/>
      <c r="G62" s="220" t="str">
        <f>'100 Series'!$H$55</f>
        <v>$ / hour</v>
      </c>
      <c r="H62" s="20"/>
    </row>
    <row r="63" spans="1:12" ht="18" customHeight="1" thickTop="1">
      <c r="A63" s="509" t="s">
        <v>34</v>
      </c>
      <c r="B63" s="501"/>
      <c r="C63" s="501"/>
      <c r="D63" s="501"/>
      <c r="E63" s="501"/>
      <c r="F63" s="501"/>
      <c r="G63" s="501"/>
      <c r="H63" s="510"/>
    </row>
    <row r="64" spans="1:12" ht="7.5" customHeight="1">
      <c r="A64" s="12"/>
      <c r="B64" s="7"/>
      <c r="C64" s="7"/>
      <c r="D64" s="7"/>
      <c r="E64" s="7"/>
      <c r="F64" s="253"/>
      <c r="G64" s="7"/>
      <c r="H64" s="21"/>
    </row>
    <row r="65" spans="1:8" ht="15">
      <c r="A65" s="12" t="s">
        <v>25</v>
      </c>
      <c r="B65" s="7"/>
      <c r="C65" s="7"/>
      <c r="D65" s="6"/>
      <c r="E65" s="6"/>
      <c r="F65" s="8"/>
      <c r="G65" s="7"/>
      <c r="H65" s="21"/>
    </row>
    <row r="66" spans="1:8" ht="15">
      <c r="A66" s="12" t="s">
        <v>26</v>
      </c>
      <c r="B66" s="7"/>
      <c r="C66" s="7"/>
      <c r="D66" s="7"/>
      <c r="E66" s="7"/>
      <c r="F66" s="253"/>
      <c r="G66" s="7"/>
      <c r="H66" s="21"/>
    </row>
    <row r="67" spans="1:8" ht="15">
      <c r="A67" s="13" t="s">
        <v>27</v>
      </c>
      <c r="B67" s="8"/>
      <c r="C67" s="9"/>
      <c r="D67" s="7"/>
      <c r="E67" s="7"/>
      <c r="F67" s="253"/>
      <c r="G67" s="7"/>
      <c r="H67" s="21"/>
    </row>
    <row r="68" spans="1:8" ht="15">
      <c r="A68" s="14" t="s">
        <v>28</v>
      </c>
      <c r="B68" s="7"/>
      <c r="C68" s="7"/>
      <c r="D68" s="7"/>
      <c r="E68" s="7"/>
      <c r="F68" s="253"/>
      <c r="G68" s="7"/>
      <c r="H68" s="21"/>
    </row>
    <row r="69" spans="1:8" ht="15">
      <c r="A69" s="14" t="s">
        <v>29</v>
      </c>
      <c r="B69" s="7"/>
      <c r="C69" s="7"/>
      <c r="D69" s="9"/>
      <c r="E69" s="9"/>
      <c r="F69" s="253"/>
      <c r="G69" s="9"/>
      <c r="H69" s="22"/>
    </row>
    <row r="70" spans="1:8" ht="15">
      <c r="A70" s="12" t="s">
        <v>30</v>
      </c>
      <c r="B70" s="7"/>
      <c r="C70" s="7"/>
      <c r="D70" s="7"/>
      <c r="E70" s="7"/>
      <c r="F70" s="253"/>
      <c r="G70" s="7"/>
      <c r="H70" s="21"/>
    </row>
    <row r="71" spans="1:8" ht="15">
      <c r="A71" s="12" t="s">
        <v>31</v>
      </c>
      <c r="B71" s="7"/>
      <c r="C71" s="7"/>
      <c r="D71" s="7"/>
      <c r="E71" s="7"/>
      <c r="F71" s="253"/>
      <c r="G71" s="7"/>
      <c r="H71" s="21"/>
    </row>
    <row r="72" spans="1:8" ht="15">
      <c r="A72" s="12" t="s">
        <v>32</v>
      </c>
      <c r="B72" s="7"/>
      <c r="C72" s="7"/>
      <c r="D72" s="7"/>
      <c r="E72" s="7"/>
      <c r="F72" s="363" t="s">
        <v>134</v>
      </c>
      <c r="G72" s="153"/>
      <c r="H72" s="154"/>
    </row>
    <row r="73" spans="1:8" ht="15">
      <c r="A73" s="14" t="s">
        <v>33</v>
      </c>
      <c r="B73" s="7"/>
      <c r="C73" s="7"/>
      <c r="D73" s="7"/>
      <c r="E73" s="7"/>
      <c r="F73" s="253"/>
      <c r="G73" s="7"/>
      <c r="H73" s="155"/>
    </row>
    <row r="74" spans="1:8" ht="15">
      <c r="A74" s="23" t="s">
        <v>1</v>
      </c>
      <c r="B74" s="3"/>
      <c r="C74" s="3"/>
      <c r="D74" s="3"/>
      <c r="E74" s="3"/>
      <c r="F74" s="363" t="s">
        <v>292</v>
      </c>
      <c r="G74" s="153"/>
      <c r="H74" s="154"/>
    </row>
    <row r="75" spans="1:8" ht="19.5" customHeight="1" thickBot="1">
      <c r="A75" s="24" t="s">
        <v>18</v>
      </c>
      <c r="B75" s="25"/>
      <c r="C75" s="26" t="s">
        <v>19</v>
      </c>
      <c r="D75" s="25" t="s">
        <v>20</v>
      </c>
      <c r="E75" s="25"/>
      <c r="F75" s="294"/>
      <c r="G75" s="27"/>
      <c r="H75" s="28"/>
    </row>
    <row r="76" spans="1:8" ht="16.5" thickTop="1"/>
  </sheetData>
  <mergeCells count="4">
    <mergeCell ref="A1:H1"/>
    <mergeCell ref="D2:E2"/>
    <mergeCell ref="A63:H63"/>
    <mergeCell ref="G3:H3"/>
  </mergeCells>
  <pageMargins left="0.70866141732283472" right="0.70866141732283472" top="0.74803149606299213" bottom="0.74803149606299213" header="0.31496062992125984" footer="0.31496062992125984"/>
  <pageSetup paperSize="5" scale="72" fitToHeight="0" orientation="portrait" r:id="rId1"/>
  <headerFooter>
    <oddFooter>&amp;L1016C and 1035C prices amended to match elevation A July 31,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7"/>
  <sheetViews>
    <sheetView view="pageBreakPreview" zoomScale="85" zoomScaleNormal="100" zoomScaleSheetLayoutView="85" workbookViewId="0">
      <selection activeCell="G120" sqref="G120:H121"/>
    </sheetView>
  </sheetViews>
  <sheetFormatPr defaultRowHeight="15.75"/>
  <cols>
    <col min="1" max="1" width="13.109375" customWidth="1"/>
    <col min="2" max="2" width="11.6640625" customWidth="1"/>
    <col min="3" max="3" width="10.109375" customWidth="1"/>
    <col min="4" max="4" width="9.44140625" customWidth="1"/>
    <col min="5" max="5" width="17.77734375" customWidth="1"/>
    <col min="6" max="6" width="12.77734375" style="282" customWidth="1"/>
    <col min="7" max="8" width="12.77734375" customWidth="1"/>
  </cols>
  <sheetData>
    <row r="1" spans="1:8" ht="18">
      <c r="A1" s="526" t="str">
        <f>'100 Series'!A1</f>
        <v>BID TEMPLATE</v>
      </c>
      <c r="B1" s="527"/>
      <c r="C1" s="527"/>
      <c r="D1" s="527"/>
      <c r="E1" s="527"/>
      <c r="F1" s="527"/>
      <c r="G1" s="527"/>
      <c r="H1" s="528"/>
    </row>
    <row r="2" spans="1:8" ht="15" customHeight="1">
      <c r="A2" s="529"/>
      <c r="B2" s="177"/>
      <c r="C2" s="177"/>
      <c r="D2" s="177"/>
      <c r="E2" s="177"/>
      <c r="F2" s="184"/>
      <c r="G2" s="170"/>
      <c r="H2" s="530"/>
    </row>
    <row r="3" spans="1:8" ht="15" customHeight="1">
      <c r="A3" s="531" t="s">
        <v>206</v>
      </c>
      <c r="B3" s="532" t="str">
        <f>'1000 Series'!B3</f>
        <v>PLACE ST THOMAS</v>
      </c>
      <c r="C3" s="533"/>
      <c r="D3" s="178"/>
      <c r="E3" s="178"/>
      <c r="F3" s="232" t="s">
        <v>0</v>
      </c>
      <c r="G3" s="523">
        <f>'1000 Series'!G3</f>
        <v>44652</v>
      </c>
      <c r="H3" s="524"/>
    </row>
    <row r="4" spans="1:8" ht="15" customHeight="1">
      <c r="A4" s="531"/>
      <c r="B4" s="236"/>
      <c r="C4" s="178"/>
      <c r="D4" s="178"/>
      <c r="E4" s="178"/>
      <c r="F4" s="184"/>
      <c r="G4" s="56"/>
      <c r="H4" s="319"/>
    </row>
    <row r="5" spans="1:8" ht="15" customHeight="1">
      <c r="A5" s="531" t="s">
        <v>208</v>
      </c>
      <c r="B5" s="180" t="str">
        <f>'1000 Series'!B4</f>
        <v>1000 SERIES</v>
      </c>
      <c r="C5" s="178"/>
      <c r="D5" s="178"/>
      <c r="E5" s="178"/>
      <c r="F5" s="237" t="s">
        <v>207</v>
      </c>
      <c r="G5" s="324" t="str">
        <f>'1000 Series'!G5</f>
        <v>XXX - 066, 067, XXX</v>
      </c>
      <c r="H5" s="325"/>
    </row>
    <row r="6" spans="1:8" ht="15" customHeight="1">
      <c r="A6" s="531"/>
      <c r="B6" s="178" t="s">
        <v>1</v>
      </c>
      <c r="C6" s="178"/>
      <c r="D6" s="178"/>
      <c r="E6" s="178"/>
      <c r="F6" s="184"/>
      <c r="G6" s="402" t="s">
        <v>1</v>
      </c>
      <c r="H6" s="534"/>
    </row>
    <row r="7" spans="1:8" ht="15" customHeight="1">
      <c r="A7" s="531" t="s">
        <v>3</v>
      </c>
      <c r="B7" s="180">
        <f>'1000 Series'!B6</f>
        <v>0</v>
      </c>
      <c r="C7" s="181"/>
      <c r="D7" s="181"/>
      <c r="E7" s="178"/>
      <c r="F7" s="184" t="s">
        <v>4</v>
      </c>
      <c r="G7" s="170"/>
      <c r="H7" s="535"/>
    </row>
    <row r="8" spans="1:8" ht="15" customHeight="1">
      <c r="A8" s="531"/>
      <c r="B8" s="178" t="s">
        <v>1</v>
      </c>
      <c r="C8" s="178"/>
      <c r="D8" s="178"/>
      <c r="E8" s="178"/>
      <c r="F8" s="180" t="str">
        <f>'1000 Series'!F8</f>
        <v>April 1, 2022 to March 31, 2023</v>
      </c>
      <c r="G8" s="536"/>
      <c r="H8" s="537"/>
    </row>
    <row r="9" spans="1:8" ht="15" customHeight="1">
      <c r="A9" s="531" t="s">
        <v>200</v>
      </c>
      <c r="B9" s="182" t="str">
        <f>'1000 Series'!B8</f>
        <v>A - 14</v>
      </c>
      <c r="C9" s="178"/>
      <c r="D9" s="178"/>
      <c r="E9" s="178"/>
      <c r="F9" s="283"/>
      <c r="G9" s="178"/>
      <c r="H9" s="535"/>
    </row>
    <row r="10" spans="1:8" ht="15" customHeight="1" thickBot="1">
      <c r="A10" s="538"/>
      <c r="B10" s="240"/>
      <c r="C10" s="241"/>
      <c r="D10" s="241"/>
      <c r="E10" s="241"/>
      <c r="F10" s="240"/>
      <c r="G10" s="514"/>
      <c r="H10" s="539"/>
    </row>
    <row r="11" spans="1:8" ht="21" customHeight="1" thickTop="1" thickBot="1">
      <c r="A11" s="540" t="s">
        <v>201</v>
      </c>
      <c r="B11" s="504"/>
      <c r="C11" s="504"/>
      <c r="D11" s="504"/>
      <c r="E11" s="504"/>
      <c r="F11" s="504"/>
      <c r="G11" s="504"/>
      <c r="H11" s="541"/>
    </row>
    <row r="12" spans="1:8" ht="15" customHeight="1" thickTop="1" thickBot="1">
      <c r="A12" s="542"/>
      <c r="B12" s="186" t="s">
        <v>1</v>
      </c>
      <c r="C12" s="187" t="s">
        <v>1</v>
      </c>
      <c r="D12" s="187"/>
      <c r="E12" s="187" t="s">
        <v>1</v>
      </c>
      <c r="F12" s="188"/>
      <c r="G12" s="189"/>
      <c r="H12" s="543"/>
    </row>
    <row r="13" spans="1:8" ht="15" customHeight="1" thickTop="1">
      <c r="A13" s="544" t="s">
        <v>7</v>
      </c>
      <c r="B13" s="192"/>
      <c r="C13" s="193"/>
      <c r="D13" s="193"/>
      <c r="E13" s="193"/>
      <c r="F13" s="331" t="s">
        <v>5</v>
      </c>
      <c r="G13" s="332" t="s">
        <v>35</v>
      </c>
      <c r="H13" s="333" t="s">
        <v>6</v>
      </c>
    </row>
    <row r="14" spans="1:8" ht="15" customHeight="1">
      <c r="A14" s="545" t="s">
        <v>11</v>
      </c>
      <c r="B14" s="197" t="s">
        <v>202</v>
      </c>
      <c r="C14" s="197"/>
      <c r="D14" s="197"/>
      <c r="E14" s="197"/>
      <c r="F14" s="87"/>
      <c r="G14" s="88"/>
      <c r="H14" s="339"/>
    </row>
    <row r="15" spans="1:8" ht="15" customHeight="1" thickBot="1">
      <c r="A15" s="546" t="s">
        <v>1</v>
      </c>
      <c r="B15" s="199"/>
      <c r="C15" s="199"/>
      <c r="D15" s="199"/>
      <c r="E15" s="199"/>
      <c r="F15" s="87"/>
      <c r="G15" s="88"/>
      <c r="H15" s="339"/>
    </row>
    <row r="16" spans="1:8" ht="16.350000000000001" customHeight="1" thickTop="1">
      <c r="A16" s="547" t="s">
        <v>15</v>
      </c>
      <c r="B16" s="201"/>
      <c r="C16" s="202"/>
      <c r="D16" s="202"/>
      <c r="E16" s="202"/>
      <c r="F16" s="285"/>
      <c r="G16" s="98"/>
      <c r="H16" s="342"/>
    </row>
    <row r="17" spans="1:8" s="11" customFormat="1" ht="15" customHeight="1">
      <c r="A17" s="548">
        <v>1010</v>
      </c>
      <c r="B17" s="208" t="s">
        <v>211</v>
      </c>
      <c r="C17" s="254"/>
      <c r="D17" s="254"/>
      <c r="E17" s="210"/>
      <c r="F17" s="381"/>
      <c r="G17" s="382">
        <f>0.13*(F17)</f>
        <v>0</v>
      </c>
      <c r="H17" s="549">
        <f>F17+G17</f>
        <v>0</v>
      </c>
    </row>
    <row r="18" spans="1:8" s="11" customFormat="1" ht="15" customHeight="1">
      <c r="A18" s="548"/>
      <c r="B18" s="208" t="s">
        <v>220</v>
      </c>
      <c r="C18" s="254"/>
      <c r="D18" s="254"/>
      <c r="E18" s="210"/>
      <c r="F18" s="381"/>
      <c r="G18" s="382">
        <f t="shared" ref="G18:G78" si="0">0.13*(F18)</f>
        <v>0</v>
      </c>
      <c r="H18" s="549">
        <f t="shared" ref="H18:H25" si="1">F18+G18</f>
        <v>0</v>
      </c>
    </row>
    <row r="19" spans="1:8" s="11" customFormat="1" ht="15" customHeight="1">
      <c r="A19" s="548"/>
      <c r="B19" s="208" t="s">
        <v>210</v>
      </c>
      <c r="C19" s="254"/>
      <c r="D19" s="254"/>
      <c r="E19" s="210"/>
      <c r="F19" s="381"/>
      <c r="G19" s="382">
        <f t="shared" si="0"/>
        <v>0</v>
      </c>
      <c r="H19" s="549">
        <f t="shared" si="1"/>
        <v>0</v>
      </c>
    </row>
    <row r="20" spans="1:8" s="11" customFormat="1" ht="15" customHeight="1">
      <c r="A20" s="548"/>
      <c r="B20" s="208" t="s">
        <v>299</v>
      </c>
      <c r="C20" s="254"/>
      <c r="D20" s="254"/>
      <c r="E20" s="210"/>
      <c r="F20" s="381"/>
      <c r="G20" s="382">
        <f t="shared" si="0"/>
        <v>0</v>
      </c>
      <c r="H20" s="549">
        <f t="shared" si="1"/>
        <v>0</v>
      </c>
    </row>
    <row r="21" spans="1:8" s="11" customFormat="1" ht="15" customHeight="1">
      <c r="A21" s="548"/>
      <c r="B21" s="208" t="s">
        <v>213</v>
      </c>
      <c r="C21" s="254"/>
      <c r="D21" s="254"/>
      <c r="E21" s="210"/>
      <c r="F21" s="381"/>
      <c r="G21" s="382">
        <f t="shared" si="0"/>
        <v>0</v>
      </c>
      <c r="H21" s="549">
        <f t="shared" si="1"/>
        <v>0</v>
      </c>
    </row>
    <row r="22" spans="1:8" s="11" customFormat="1" ht="15" customHeight="1">
      <c r="A22" s="548"/>
      <c r="B22" s="208" t="s">
        <v>221</v>
      </c>
      <c r="C22" s="254"/>
      <c r="D22" s="254"/>
      <c r="E22" s="210"/>
      <c r="F22" s="381"/>
      <c r="G22" s="382">
        <f t="shared" si="0"/>
        <v>0</v>
      </c>
      <c r="H22" s="549">
        <f t="shared" si="1"/>
        <v>0</v>
      </c>
    </row>
    <row r="23" spans="1:8" s="11" customFormat="1" ht="15" customHeight="1">
      <c r="A23" s="548"/>
      <c r="B23" s="208" t="s">
        <v>214</v>
      </c>
      <c r="C23" s="254"/>
      <c r="D23" s="254"/>
      <c r="E23" s="210"/>
      <c r="F23" s="381"/>
      <c r="G23" s="382">
        <f t="shared" si="0"/>
        <v>0</v>
      </c>
      <c r="H23" s="549">
        <f t="shared" si="1"/>
        <v>0</v>
      </c>
    </row>
    <row r="24" spans="1:8" s="11" customFormat="1" ht="15" customHeight="1">
      <c r="A24" s="548"/>
      <c r="B24" s="208" t="s">
        <v>222</v>
      </c>
      <c r="C24" s="254"/>
      <c r="D24" s="254"/>
      <c r="E24" s="210"/>
      <c r="F24" s="381"/>
      <c r="G24" s="382">
        <f t="shared" si="0"/>
        <v>0</v>
      </c>
      <c r="H24" s="549">
        <f t="shared" si="1"/>
        <v>0</v>
      </c>
    </row>
    <row r="25" spans="1:8" s="11" customFormat="1" ht="15" customHeight="1">
      <c r="A25" s="548"/>
      <c r="B25" s="208" t="s">
        <v>216</v>
      </c>
      <c r="C25" s="254"/>
      <c r="D25" s="254"/>
      <c r="E25" s="210"/>
      <c r="F25" s="381"/>
      <c r="G25" s="382">
        <f t="shared" si="0"/>
        <v>0</v>
      </c>
      <c r="H25" s="549">
        <f t="shared" si="1"/>
        <v>0</v>
      </c>
    </row>
    <row r="26" spans="1:8" s="11" customFormat="1" ht="8.1" customHeight="1">
      <c r="A26" s="548"/>
      <c r="B26" s="208"/>
      <c r="C26" s="254"/>
      <c r="D26" s="254"/>
      <c r="E26" s="210"/>
      <c r="F26" s="381"/>
      <c r="G26" s="393"/>
      <c r="H26" s="550"/>
    </row>
    <row r="27" spans="1:8" s="11" customFormat="1" ht="15" customHeight="1">
      <c r="A27" s="548">
        <v>1015</v>
      </c>
      <c r="B27" s="208" t="s">
        <v>211</v>
      </c>
      <c r="C27" s="254"/>
      <c r="D27" s="254"/>
      <c r="E27" s="210"/>
      <c r="F27" s="381"/>
      <c r="G27" s="382">
        <f t="shared" si="0"/>
        <v>0</v>
      </c>
      <c r="H27" s="549">
        <f t="shared" ref="H27:H35" si="2">F27+G27</f>
        <v>0</v>
      </c>
    </row>
    <row r="28" spans="1:8" s="11" customFormat="1" ht="15" customHeight="1">
      <c r="A28" s="548"/>
      <c r="B28" s="208" t="s">
        <v>220</v>
      </c>
      <c r="C28" s="254"/>
      <c r="D28" s="254"/>
      <c r="E28" s="210"/>
      <c r="F28" s="381"/>
      <c r="G28" s="382">
        <f t="shared" si="0"/>
        <v>0</v>
      </c>
      <c r="H28" s="549">
        <f t="shared" si="2"/>
        <v>0</v>
      </c>
    </row>
    <row r="29" spans="1:8" s="11" customFormat="1" ht="15" customHeight="1">
      <c r="A29" s="548"/>
      <c r="B29" s="208" t="s">
        <v>300</v>
      </c>
      <c r="C29" s="254"/>
      <c r="D29" s="254"/>
      <c r="E29" s="210"/>
      <c r="F29" s="381"/>
      <c r="G29" s="382">
        <f t="shared" si="0"/>
        <v>0</v>
      </c>
      <c r="H29" s="549">
        <f t="shared" si="2"/>
        <v>0</v>
      </c>
    </row>
    <row r="30" spans="1:8" s="11" customFormat="1" ht="15" customHeight="1">
      <c r="A30" s="548"/>
      <c r="B30" s="208" t="s">
        <v>299</v>
      </c>
      <c r="C30" s="254"/>
      <c r="D30" s="254"/>
      <c r="E30" s="210"/>
      <c r="F30" s="381"/>
      <c r="G30" s="382">
        <f t="shared" si="0"/>
        <v>0</v>
      </c>
      <c r="H30" s="549">
        <f t="shared" si="2"/>
        <v>0</v>
      </c>
    </row>
    <row r="31" spans="1:8" s="11" customFormat="1" ht="15" customHeight="1">
      <c r="A31" s="548"/>
      <c r="B31" s="208" t="s">
        <v>213</v>
      </c>
      <c r="C31" s="254"/>
      <c r="D31" s="254"/>
      <c r="E31" s="210"/>
      <c r="F31" s="381"/>
      <c r="G31" s="382">
        <f t="shared" si="0"/>
        <v>0</v>
      </c>
      <c r="H31" s="549">
        <f t="shared" si="2"/>
        <v>0</v>
      </c>
    </row>
    <row r="32" spans="1:8" s="11" customFormat="1" ht="15" customHeight="1">
      <c r="A32" s="548"/>
      <c r="B32" s="208" t="s">
        <v>221</v>
      </c>
      <c r="C32" s="254"/>
      <c r="D32" s="254"/>
      <c r="E32" s="210"/>
      <c r="F32" s="381"/>
      <c r="G32" s="382">
        <f t="shared" si="0"/>
        <v>0</v>
      </c>
      <c r="H32" s="549">
        <f t="shared" si="2"/>
        <v>0</v>
      </c>
    </row>
    <row r="33" spans="1:8" s="11" customFormat="1" ht="15" customHeight="1">
      <c r="A33" s="548"/>
      <c r="B33" s="208" t="s">
        <v>214</v>
      </c>
      <c r="C33" s="254"/>
      <c r="D33" s="254"/>
      <c r="E33" s="210"/>
      <c r="F33" s="381"/>
      <c r="G33" s="382">
        <f t="shared" si="0"/>
        <v>0</v>
      </c>
      <c r="H33" s="549">
        <f t="shared" si="2"/>
        <v>0</v>
      </c>
    </row>
    <row r="34" spans="1:8" s="11" customFormat="1" ht="15" customHeight="1">
      <c r="A34" s="548"/>
      <c r="B34" s="208" t="s">
        <v>222</v>
      </c>
      <c r="C34" s="254"/>
      <c r="D34" s="254"/>
      <c r="E34" s="210"/>
      <c r="F34" s="381"/>
      <c r="G34" s="382">
        <f t="shared" si="0"/>
        <v>0</v>
      </c>
      <c r="H34" s="549">
        <f t="shared" si="2"/>
        <v>0</v>
      </c>
    </row>
    <row r="35" spans="1:8" s="11" customFormat="1" ht="15" customHeight="1">
      <c r="A35" s="548"/>
      <c r="B35" s="208" t="s">
        <v>216</v>
      </c>
      <c r="C35" s="254"/>
      <c r="D35" s="254"/>
      <c r="E35" s="210"/>
      <c r="F35" s="381"/>
      <c r="G35" s="382">
        <f t="shared" si="0"/>
        <v>0</v>
      </c>
      <c r="H35" s="549">
        <f t="shared" si="2"/>
        <v>0</v>
      </c>
    </row>
    <row r="36" spans="1:8" s="11" customFormat="1" ht="8.1" customHeight="1">
      <c r="A36" s="548"/>
      <c r="B36" s="208"/>
      <c r="C36" s="254"/>
      <c r="D36" s="254"/>
      <c r="E36" s="210"/>
      <c r="F36" s="381"/>
      <c r="G36" s="393"/>
      <c r="H36" s="550"/>
    </row>
    <row r="37" spans="1:8" s="11" customFormat="1" ht="15" customHeight="1">
      <c r="A37" s="548">
        <v>1016</v>
      </c>
      <c r="B37" s="208" t="s">
        <v>211</v>
      </c>
      <c r="C37" s="254"/>
      <c r="D37" s="254"/>
      <c r="E37" s="210"/>
      <c r="F37" s="381"/>
      <c r="G37" s="382">
        <f t="shared" si="0"/>
        <v>0</v>
      </c>
      <c r="H37" s="549">
        <f t="shared" ref="H37:H45" si="3">F37+G37</f>
        <v>0</v>
      </c>
    </row>
    <row r="38" spans="1:8" s="11" customFormat="1" ht="15" customHeight="1">
      <c r="A38" s="548"/>
      <c r="B38" s="208" t="s">
        <v>220</v>
      </c>
      <c r="C38" s="254"/>
      <c r="D38" s="254"/>
      <c r="E38" s="210"/>
      <c r="F38" s="381"/>
      <c r="G38" s="382">
        <f t="shared" si="0"/>
        <v>0</v>
      </c>
      <c r="H38" s="549">
        <f t="shared" si="3"/>
        <v>0</v>
      </c>
    </row>
    <row r="39" spans="1:8" s="11" customFormat="1" ht="15" customHeight="1">
      <c r="A39" s="548"/>
      <c r="B39" s="208" t="s">
        <v>274</v>
      </c>
      <c r="C39" s="254"/>
      <c r="D39" s="254"/>
      <c r="E39" s="210"/>
      <c r="F39" s="381"/>
      <c r="G39" s="382">
        <f t="shared" si="0"/>
        <v>0</v>
      </c>
      <c r="H39" s="549">
        <f t="shared" si="3"/>
        <v>0</v>
      </c>
    </row>
    <row r="40" spans="1:8" s="11" customFormat="1" ht="15" customHeight="1">
      <c r="A40" s="548"/>
      <c r="B40" s="208" t="s">
        <v>210</v>
      </c>
      <c r="C40" s="254"/>
      <c r="D40" s="254"/>
      <c r="E40" s="210"/>
      <c r="F40" s="381"/>
      <c r="G40" s="382">
        <f t="shared" si="0"/>
        <v>0</v>
      </c>
      <c r="H40" s="549">
        <f t="shared" si="3"/>
        <v>0</v>
      </c>
    </row>
    <row r="41" spans="1:8" s="11" customFormat="1" ht="15" customHeight="1">
      <c r="A41" s="548"/>
      <c r="B41" s="208" t="s">
        <v>213</v>
      </c>
      <c r="C41" s="254"/>
      <c r="D41" s="254"/>
      <c r="E41" s="210"/>
      <c r="F41" s="381"/>
      <c r="G41" s="382">
        <f t="shared" si="0"/>
        <v>0</v>
      </c>
      <c r="H41" s="549">
        <f t="shared" si="3"/>
        <v>0</v>
      </c>
    </row>
    <row r="42" spans="1:8" s="11" customFormat="1" ht="15" customHeight="1">
      <c r="A42" s="548"/>
      <c r="B42" s="208" t="s">
        <v>221</v>
      </c>
      <c r="C42" s="254"/>
      <c r="D42" s="254"/>
      <c r="E42" s="210"/>
      <c r="F42" s="381"/>
      <c r="G42" s="382">
        <f t="shared" si="0"/>
        <v>0</v>
      </c>
      <c r="H42" s="549">
        <f t="shared" si="3"/>
        <v>0</v>
      </c>
    </row>
    <row r="43" spans="1:8" s="11" customFormat="1" ht="15" customHeight="1">
      <c r="A43" s="548"/>
      <c r="B43" s="208" t="s">
        <v>214</v>
      </c>
      <c r="C43" s="254"/>
      <c r="D43" s="254"/>
      <c r="E43" s="210"/>
      <c r="F43" s="381"/>
      <c r="G43" s="382">
        <f t="shared" si="0"/>
        <v>0</v>
      </c>
      <c r="H43" s="549">
        <f t="shared" si="3"/>
        <v>0</v>
      </c>
    </row>
    <row r="44" spans="1:8" s="11" customFormat="1" ht="15" customHeight="1">
      <c r="A44" s="548"/>
      <c r="B44" s="208" t="s">
        <v>222</v>
      </c>
      <c r="C44" s="254"/>
      <c r="D44" s="254"/>
      <c r="E44" s="210"/>
      <c r="F44" s="381"/>
      <c r="G44" s="382">
        <f t="shared" si="0"/>
        <v>0</v>
      </c>
      <c r="H44" s="549">
        <f t="shared" si="3"/>
        <v>0</v>
      </c>
    </row>
    <row r="45" spans="1:8" s="11" customFormat="1" ht="15" customHeight="1">
      <c r="A45" s="548"/>
      <c r="B45" s="208" t="s">
        <v>216</v>
      </c>
      <c r="C45" s="254"/>
      <c r="D45" s="254"/>
      <c r="E45" s="210"/>
      <c r="F45" s="381"/>
      <c r="G45" s="382">
        <f t="shared" si="0"/>
        <v>0</v>
      </c>
      <c r="H45" s="549">
        <f t="shared" si="3"/>
        <v>0</v>
      </c>
    </row>
    <row r="46" spans="1:8" s="11" customFormat="1" ht="8.1" customHeight="1">
      <c r="A46" s="548"/>
      <c r="B46" s="208"/>
      <c r="C46" s="254"/>
      <c r="D46" s="254"/>
      <c r="E46" s="210"/>
      <c r="F46" s="381"/>
      <c r="G46" s="393"/>
      <c r="H46" s="550"/>
    </row>
    <row r="47" spans="1:8" s="11" customFormat="1" ht="15" customHeight="1">
      <c r="A47" s="548">
        <v>1020</v>
      </c>
      <c r="B47" s="208" t="s">
        <v>211</v>
      </c>
      <c r="C47" s="254"/>
      <c r="D47" s="254"/>
      <c r="E47" s="210"/>
      <c r="F47" s="381"/>
      <c r="G47" s="382">
        <f t="shared" si="0"/>
        <v>0</v>
      </c>
      <c r="H47" s="549">
        <f t="shared" ref="H47:H55" si="4">F47+G47</f>
        <v>0</v>
      </c>
    </row>
    <row r="48" spans="1:8" s="11" customFormat="1" ht="15" customHeight="1">
      <c r="A48" s="548"/>
      <c r="B48" s="208" t="s">
        <v>220</v>
      </c>
      <c r="C48" s="254"/>
      <c r="D48" s="254"/>
      <c r="E48" s="210"/>
      <c r="F48" s="381"/>
      <c r="G48" s="382">
        <f t="shared" si="0"/>
        <v>0</v>
      </c>
      <c r="H48" s="549">
        <f t="shared" si="4"/>
        <v>0</v>
      </c>
    </row>
    <row r="49" spans="1:8" s="11" customFormat="1" ht="15" customHeight="1">
      <c r="A49" s="548"/>
      <c r="B49" s="208" t="s">
        <v>212</v>
      </c>
      <c r="C49" s="254"/>
      <c r="D49" s="254"/>
      <c r="E49" s="210"/>
      <c r="F49" s="381"/>
      <c r="G49" s="382">
        <f t="shared" si="0"/>
        <v>0</v>
      </c>
      <c r="H49" s="549">
        <f t="shared" si="4"/>
        <v>0</v>
      </c>
    </row>
    <row r="50" spans="1:8" s="11" customFormat="1" ht="15" customHeight="1">
      <c r="A50" s="548"/>
      <c r="B50" s="208" t="s">
        <v>299</v>
      </c>
      <c r="C50" s="254"/>
      <c r="D50" s="254"/>
      <c r="E50" s="210"/>
      <c r="F50" s="381"/>
      <c r="G50" s="382">
        <f t="shared" si="0"/>
        <v>0</v>
      </c>
      <c r="H50" s="549">
        <f t="shared" si="4"/>
        <v>0</v>
      </c>
    </row>
    <row r="51" spans="1:8" s="11" customFormat="1" ht="15" customHeight="1">
      <c r="A51" s="548"/>
      <c r="B51" s="208" t="s">
        <v>213</v>
      </c>
      <c r="C51" s="254"/>
      <c r="D51" s="254"/>
      <c r="E51" s="210"/>
      <c r="F51" s="381"/>
      <c r="G51" s="382">
        <f t="shared" si="0"/>
        <v>0</v>
      </c>
      <c r="H51" s="549">
        <f t="shared" si="4"/>
        <v>0</v>
      </c>
    </row>
    <row r="52" spans="1:8" s="11" customFormat="1" ht="15" customHeight="1">
      <c r="A52" s="548"/>
      <c r="B52" s="208" t="s">
        <v>221</v>
      </c>
      <c r="C52" s="254"/>
      <c r="D52" s="254"/>
      <c r="E52" s="210"/>
      <c r="F52" s="381"/>
      <c r="G52" s="382">
        <f t="shared" si="0"/>
        <v>0</v>
      </c>
      <c r="H52" s="549">
        <f t="shared" si="4"/>
        <v>0</v>
      </c>
    </row>
    <row r="53" spans="1:8" s="11" customFormat="1" ht="15" customHeight="1">
      <c r="A53" s="548"/>
      <c r="B53" s="208" t="s">
        <v>214</v>
      </c>
      <c r="C53" s="254"/>
      <c r="D53" s="254"/>
      <c r="E53" s="210"/>
      <c r="F53" s="381"/>
      <c r="G53" s="382">
        <f t="shared" si="0"/>
        <v>0</v>
      </c>
      <c r="H53" s="549">
        <f t="shared" si="4"/>
        <v>0</v>
      </c>
    </row>
    <row r="54" spans="1:8" s="11" customFormat="1" ht="15" customHeight="1">
      <c r="A54" s="548"/>
      <c r="B54" s="208" t="s">
        <v>222</v>
      </c>
      <c r="C54" s="254"/>
      <c r="D54" s="254"/>
      <c r="E54" s="210"/>
      <c r="F54" s="381"/>
      <c r="G54" s="382">
        <f t="shared" si="0"/>
        <v>0</v>
      </c>
      <c r="H54" s="549">
        <f t="shared" si="4"/>
        <v>0</v>
      </c>
    </row>
    <row r="55" spans="1:8" s="11" customFormat="1" ht="15" customHeight="1">
      <c r="A55" s="548"/>
      <c r="B55" s="208" t="s">
        <v>216</v>
      </c>
      <c r="C55" s="254"/>
      <c r="D55" s="254"/>
      <c r="E55" s="210"/>
      <c r="F55" s="381"/>
      <c r="G55" s="382">
        <f t="shared" si="0"/>
        <v>0</v>
      </c>
      <c r="H55" s="549">
        <f t="shared" si="4"/>
        <v>0</v>
      </c>
    </row>
    <row r="56" spans="1:8" s="11" customFormat="1" ht="8.1" customHeight="1">
      <c r="A56" s="548"/>
      <c r="B56" s="208"/>
      <c r="C56" s="254"/>
      <c r="D56" s="254"/>
      <c r="E56" s="210"/>
      <c r="F56" s="381"/>
      <c r="G56" s="393"/>
      <c r="H56" s="550"/>
    </row>
    <row r="57" spans="1:8" s="11" customFormat="1" ht="15" customHeight="1">
      <c r="A57" s="551">
        <v>1026</v>
      </c>
      <c r="B57" s="408" t="s">
        <v>211</v>
      </c>
      <c r="C57" s="409"/>
      <c r="D57" s="409"/>
      <c r="E57" s="249"/>
      <c r="F57" s="381"/>
      <c r="G57" s="382">
        <f t="shared" si="0"/>
        <v>0</v>
      </c>
      <c r="H57" s="549">
        <f t="shared" ref="H57:H68" si="5">F57+G57</f>
        <v>0</v>
      </c>
    </row>
    <row r="58" spans="1:8" s="11" customFormat="1" ht="15" customHeight="1">
      <c r="A58" s="548"/>
      <c r="B58" s="208" t="s">
        <v>220</v>
      </c>
      <c r="C58" s="254"/>
      <c r="D58" s="254"/>
      <c r="E58" s="210"/>
      <c r="F58" s="381"/>
      <c r="G58" s="382">
        <f t="shared" si="0"/>
        <v>0</v>
      </c>
      <c r="H58" s="549">
        <f t="shared" si="5"/>
        <v>0</v>
      </c>
    </row>
    <row r="59" spans="1:8" s="11" customFormat="1" ht="15" customHeight="1">
      <c r="A59" s="548"/>
      <c r="B59" s="208" t="s">
        <v>212</v>
      </c>
      <c r="C59" s="254"/>
      <c r="D59" s="254"/>
      <c r="E59" s="210"/>
      <c r="F59" s="381"/>
      <c r="G59" s="382">
        <f t="shared" si="0"/>
        <v>0</v>
      </c>
      <c r="H59" s="549">
        <f t="shared" si="5"/>
        <v>0</v>
      </c>
    </row>
    <row r="60" spans="1:8" s="11" customFormat="1" ht="15" customHeight="1">
      <c r="A60" s="548"/>
      <c r="B60" s="208" t="s">
        <v>233</v>
      </c>
      <c r="C60" s="254"/>
      <c r="D60" s="254"/>
      <c r="E60" s="210"/>
      <c r="F60" s="381"/>
      <c r="G60" s="382">
        <f t="shared" si="0"/>
        <v>0</v>
      </c>
      <c r="H60" s="549">
        <f t="shared" si="5"/>
        <v>0</v>
      </c>
    </row>
    <row r="61" spans="1:8" s="11" customFormat="1" ht="15" customHeight="1">
      <c r="A61" s="548"/>
      <c r="B61" s="208" t="s">
        <v>234</v>
      </c>
      <c r="C61" s="254"/>
      <c r="D61" s="254"/>
      <c r="E61" s="210"/>
      <c r="F61" s="381"/>
      <c r="G61" s="382">
        <f t="shared" si="0"/>
        <v>0</v>
      </c>
      <c r="H61" s="549">
        <f t="shared" si="5"/>
        <v>0</v>
      </c>
    </row>
    <row r="62" spans="1:8" s="11" customFormat="1" ht="15" customHeight="1">
      <c r="A62" s="548"/>
      <c r="B62" s="208" t="s">
        <v>209</v>
      </c>
      <c r="C62" s="254"/>
      <c r="D62" s="254"/>
      <c r="E62" s="210"/>
      <c r="F62" s="381"/>
      <c r="G62" s="382">
        <f t="shared" si="0"/>
        <v>0</v>
      </c>
      <c r="H62" s="549">
        <f t="shared" si="5"/>
        <v>0</v>
      </c>
    </row>
    <row r="63" spans="1:8" s="11" customFormat="1" ht="15" customHeight="1">
      <c r="A63" s="548"/>
      <c r="B63" s="208" t="s">
        <v>210</v>
      </c>
      <c r="C63" s="254"/>
      <c r="D63" s="254"/>
      <c r="E63" s="210"/>
      <c r="F63" s="381"/>
      <c r="G63" s="382">
        <f t="shared" si="0"/>
        <v>0</v>
      </c>
      <c r="H63" s="549">
        <f t="shared" si="5"/>
        <v>0</v>
      </c>
    </row>
    <row r="64" spans="1:8" s="11" customFormat="1" ht="15" customHeight="1">
      <c r="A64" s="548"/>
      <c r="B64" s="208" t="s">
        <v>213</v>
      </c>
      <c r="C64" s="254"/>
      <c r="D64" s="254"/>
      <c r="E64" s="210"/>
      <c r="F64" s="381"/>
      <c r="G64" s="382">
        <f t="shared" si="0"/>
        <v>0</v>
      </c>
      <c r="H64" s="549">
        <f t="shared" si="5"/>
        <v>0</v>
      </c>
    </row>
    <row r="65" spans="1:10" s="11" customFormat="1" ht="15" customHeight="1">
      <c r="A65" s="548"/>
      <c r="B65" s="208" t="s">
        <v>221</v>
      </c>
      <c r="C65" s="254"/>
      <c r="D65" s="254"/>
      <c r="E65" s="210"/>
      <c r="F65" s="381"/>
      <c r="G65" s="382">
        <f t="shared" si="0"/>
        <v>0</v>
      </c>
      <c r="H65" s="549">
        <f t="shared" si="5"/>
        <v>0</v>
      </c>
    </row>
    <row r="66" spans="1:10" s="11" customFormat="1" ht="15" customHeight="1">
      <c r="A66" s="548"/>
      <c r="B66" s="208" t="s">
        <v>214</v>
      </c>
      <c r="C66" s="254"/>
      <c r="D66" s="254"/>
      <c r="E66" s="210"/>
      <c r="F66" s="381"/>
      <c r="G66" s="382">
        <f t="shared" si="0"/>
        <v>0</v>
      </c>
      <c r="H66" s="549">
        <f t="shared" si="5"/>
        <v>0</v>
      </c>
    </row>
    <row r="67" spans="1:10" s="11" customFormat="1" ht="15" customHeight="1">
      <c r="A67" s="548"/>
      <c r="B67" s="208" t="s">
        <v>222</v>
      </c>
      <c r="C67" s="254"/>
      <c r="D67" s="254"/>
      <c r="E67" s="210"/>
      <c r="F67" s="381"/>
      <c r="G67" s="382">
        <f t="shared" si="0"/>
        <v>0</v>
      </c>
      <c r="H67" s="549">
        <f t="shared" si="5"/>
        <v>0</v>
      </c>
    </row>
    <row r="68" spans="1:10" s="11" customFormat="1" ht="15" customHeight="1">
      <c r="A68" s="548"/>
      <c r="B68" s="208" t="s">
        <v>216</v>
      </c>
      <c r="C68" s="254"/>
      <c r="D68" s="254"/>
      <c r="E68" s="210"/>
      <c r="F68" s="381"/>
      <c r="G68" s="382">
        <f t="shared" si="0"/>
        <v>0</v>
      </c>
      <c r="H68" s="549">
        <f t="shared" si="5"/>
        <v>0</v>
      </c>
    </row>
    <row r="69" spans="1:10" s="11" customFormat="1" ht="8.1" customHeight="1">
      <c r="A69" s="548"/>
      <c r="B69" s="208"/>
      <c r="C69" s="254"/>
      <c r="D69" s="254"/>
      <c r="E69" s="210"/>
      <c r="F69" s="381"/>
      <c r="G69" s="393"/>
      <c r="H69" s="550"/>
    </row>
    <row r="70" spans="1:10" s="11" customFormat="1" ht="15" customHeight="1">
      <c r="A70" s="548">
        <v>1030</v>
      </c>
      <c r="B70" s="208" t="s">
        <v>211</v>
      </c>
      <c r="C70" s="254"/>
      <c r="D70" s="254"/>
      <c r="E70" s="210"/>
      <c r="F70" s="381"/>
      <c r="G70" s="382">
        <f t="shared" si="0"/>
        <v>0</v>
      </c>
      <c r="H70" s="549">
        <f t="shared" ref="H70:H78" si="6">F70+G70</f>
        <v>0</v>
      </c>
    </row>
    <row r="71" spans="1:10" s="11" customFormat="1" ht="15" customHeight="1">
      <c r="A71" s="548"/>
      <c r="B71" s="208" t="s">
        <v>220</v>
      </c>
      <c r="C71" s="254"/>
      <c r="D71" s="254"/>
      <c r="E71" s="210"/>
      <c r="F71" s="381"/>
      <c r="G71" s="382">
        <f t="shared" si="0"/>
        <v>0</v>
      </c>
      <c r="H71" s="549">
        <f t="shared" si="6"/>
        <v>0</v>
      </c>
    </row>
    <row r="72" spans="1:10" s="11" customFormat="1" ht="15" customHeight="1">
      <c r="A72" s="579"/>
      <c r="B72" s="208" t="s">
        <v>235</v>
      </c>
      <c r="C72" s="254"/>
      <c r="D72" s="254"/>
      <c r="E72" s="210"/>
      <c r="F72" s="303"/>
      <c r="G72" s="382">
        <f t="shared" ref="G72:G73" si="7">0.13*(F72)</f>
        <v>0</v>
      </c>
      <c r="H72" s="549">
        <f t="shared" ref="H72:H73" si="8">F72+G72</f>
        <v>0</v>
      </c>
      <c r="J72" s="242"/>
    </row>
    <row r="73" spans="1:10" s="11" customFormat="1" ht="15" customHeight="1">
      <c r="A73" s="579"/>
      <c r="B73" s="208" t="s">
        <v>210</v>
      </c>
      <c r="C73" s="254"/>
      <c r="D73" s="254"/>
      <c r="E73" s="210"/>
      <c r="F73" s="303"/>
      <c r="G73" s="382">
        <f t="shared" si="7"/>
        <v>0</v>
      </c>
      <c r="H73" s="549">
        <f t="shared" si="8"/>
        <v>0</v>
      </c>
      <c r="J73" s="242"/>
    </row>
    <row r="74" spans="1:10" s="11" customFormat="1" ht="15" customHeight="1">
      <c r="A74" s="548"/>
      <c r="B74" s="208" t="s">
        <v>213</v>
      </c>
      <c r="C74" s="254"/>
      <c r="D74" s="254"/>
      <c r="E74" s="210"/>
      <c r="F74" s="381"/>
      <c r="G74" s="382">
        <f t="shared" si="0"/>
        <v>0</v>
      </c>
      <c r="H74" s="549">
        <f t="shared" si="6"/>
        <v>0</v>
      </c>
    </row>
    <row r="75" spans="1:10" s="11" customFormat="1" ht="15" customHeight="1">
      <c r="A75" s="548"/>
      <c r="B75" s="208" t="s">
        <v>221</v>
      </c>
      <c r="C75" s="254"/>
      <c r="D75" s="254"/>
      <c r="E75" s="210"/>
      <c r="F75" s="381"/>
      <c r="G75" s="382">
        <f t="shared" si="0"/>
        <v>0</v>
      </c>
      <c r="H75" s="549">
        <f t="shared" si="6"/>
        <v>0</v>
      </c>
    </row>
    <row r="76" spans="1:10" s="11" customFormat="1" ht="15" customHeight="1">
      <c r="A76" s="548"/>
      <c r="B76" s="208" t="s">
        <v>214</v>
      </c>
      <c r="C76" s="254"/>
      <c r="D76" s="254"/>
      <c r="E76" s="210"/>
      <c r="F76" s="381"/>
      <c r="G76" s="382">
        <f t="shared" si="0"/>
        <v>0</v>
      </c>
      <c r="H76" s="549">
        <f t="shared" si="6"/>
        <v>0</v>
      </c>
    </row>
    <row r="77" spans="1:10" s="11" customFormat="1" ht="15" customHeight="1">
      <c r="A77" s="548"/>
      <c r="B77" s="208" t="s">
        <v>222</v>
      </c>
      <c r="C77" s="254"/>
      <c r="D77" s="254"/>
      <c r="E77" s="210"/>
      <c r="F77" s="381"/>
      <c r="G77" s="382">
        <f t="shared" si="0"/>
        <v>0</v>
      </c>
      <c r="H77" s="549">
        <f t="shared" si="6"/>
        <v>0</v>
      </c>
    </row>
    <row r="78" spans="1:10" s="11" customFormat="1" ht="15" customHeight="1">
      <c r="A78" s="548"/>
      <c r="B78" s="208" t="s">
        <v>216</v>
      </c>
      <c r="C78" s="254"/>
      <c r="D78" s="254"/>
      <c r="E78" s="210"/>
      <c r="F78" s="381"/>
      <c r="G78" s="382">
        <f t="shared" si="0"/>
        <v>0</v>
      </c>
      <c r="H78" s="549">
        <f t="shared" si="6"/>
        <v>0</v>
      </c>
    </row>
    <row r="79" spans="1:10" ht="18.75">
      <c r="A79" s="552"/>
      <c r="B79" s="171"/>
      <c r="C79" s="171"/>
      <c r="D79" s="171"/>
      <c r="E79" s="157"/>
      <c r="F79" s="387"/>
      <c r="G79" s="388"/>
      <c r="H79" s="553"/>
    </row>
    <row r="80" spans="1:10" ht="15">
      <c r="A80" s="554"/>
      <c r="B80" s="159"/>
      <c r="C80" s="159"/>
      <c r="D80" s="159"/>
      <c r="E80" s="7"/>
      <c r="F80" s="363" t="s">
        <v>134</v>
      </c>
      <c r="G80" s="555"/>
      <c r="H80" s="556"/>
    </row>
    <row r="81" spans="1:8" ht="15">
      <c r="A81" s="554"/>
      <c r="B81" s="159"/>
      <c r="C81" s="159"/>
      <c r="D81" s="159"/>
      <c r="E81" s="7"/>
      <c r="F81" s="253"/>
      <c r="G81" s="225"/>
      <c r="H81" s="557"/>
    </row>
    <row r="82" spans="1:8" thickBot="1">
      <c r="A82" s="558"/>
      <c r="B82" s="251"/>
      <c r="C82" s="251"/>
      <c r="D82" s="251"/>
      <c r="E82" s="252"/>
      <c r="F82" s="413" t="s">
        <v>292</v>
      </c>
      <c r="G82" s="252"/>
      <c r="H82" s="559"/>
    </row>
    <row r="83" spans="1:8" s="11" customFormat="1" ht="15" customHeight="1">
      <c r="A83" s="551">
        <v>1035</v>
      </c>
      <c r="B83" s="408" t="s">
        <v>211</v>
      </c>
      <c r="C83" s="409"/>
      <c r="D83" s="409"/>
      <c r="E83" s="249"/>
      <c r="F83" s="410"/>
      <c r="G83" s="411">
        <f t="shared" ref="G83:G93" si="9">0.13*(F83)</f>
        <v>0</v>
      </c>
      <c r="H83" s="578">
        <f t="shared" ref="H83:H93" si="10">F83+G83</f>
        <v>0</v>
      </c>
    </row>
    <row r="84" spans="1:8" s="11" customFormat="1" ht="15" customHeight="1">
      <c r="A84" s="548"/>
      <c r="B84" s="208" t="s">
        <v>220</v>
      </c>
      <c r="C84" s="254"/>
      <c r="D84" s="254"/>
      <c r="E84" s="210"/>
      <c r="F84" s="381"/>
      <c r="G84" s="382">
        <f t="shared" si="9"/>
        <v>0</v>
      </c>
      <c r="H84" s="549">
        <f t="shared" si="10"/>
        <v>0</v>
      </c>
    </row>
    <row r="85" spans="1:8" s="158" customFormat="1" ht="15" customHeight="1">
      <c r="A85" s="560"/>
      <c r="B85" s="208" t="s">
        <v>265</v>
      </c>
      <c r="C85" s="254"/>
      <c r="D85" s="254"/>
      <c r="E85" s="210"/>
      <c r="F85" s="381"/>
      <c r="G85" s="382">
        <f t="shared" si="9"/>
        <v>0</v>
      </c>
      <c r="H85" s="549">
        <f t="shared" si="10"/>
        <v>0</v>
      </c>
    </row>
    <row r="86" spans="1:8" s="11" customFormat="1" ht="15" customHeight="1">
      <c r="A86" s="548"/>
      <c r="B86" s="208" t="s">
        <v>235</v>
      </c>
      <c r="C86" s="254"/>
      <c r="D86" s="254"/>
      <c r="E86" s="210"/>
      <c r="F86" s="381"/>
      <c r="G86" s="382">
        <f t="shared" si="9"/>
        <v>0</v>
      </c>
      <c r="H86" s="549">
        <f t="shared" si="10"/>
        <v>0</v>
      </c>
    </row>
    <row r="87" spans="1:8" s="11" customFormat="1" ht="15" customHeight="1">
      <c r="A87" s="548"/>
      <c r="B87" s="208" t="s">
        <v>209</v>
      </c>
      <c r="C87" s="254"/>
      <c r="D87" s="254"/>
      <c r="E87" s="210"/>
      <c r="F87" s="381"/>
      <c r="G87" s="382">
        <f t="shared" si="9"/>
        <v>0</v>
      </c>
      <c r="H87" s="549">
        <f t="shared" si="10"/>
        <v>0</v>
      </c>
    </row>
    <row r="88" spans="1:8" s="11" customFormat="1" ht="15" customHeight="1">
      <c r="A88" s="548"/>
      <c r="B88" s="208" t="s">
        <v>245</v>
      </c>
      <c r="C88" s="254"/>
      <c r="D88" s="254"/>
      <c r="E88" s="210"/>
      <c r="F88" s="381"/>
      <c r="G88" s="382">
        <f t="shared" si="9"/>
        <v>0</v>
      </c>
      <c r="H88" s="549">
        <f t="shared" si="10"/>
        <v>0</v>
      </c>
    </row>
    <row r="89" spans="1:8" s="11" customFormat="1" ht="15" customHeight="1">
      <c r="A89" s="548"/>
      <c r="B89" s="208" t="s">
        <v>213</v>
      </c>
      <c r="C89" s="254"/>
      <c r="D89" s="254"/>
      <c r="E89" s="210"/>
      <c r="F89" s="381"/>
      <c r="G89" s="382">
        <f t="shared" si="9"/>
        <v>0</v>
      </c>
      <c r="H89" s="549">
        <f t="shared" si="10"/>
        <v>0</v>
      </c>
    </row>
    <row r="90" spans="1:8" s="11" customFormat="1" ht="15" customHeight="1">
      <c r="A90" s="548"/>
      <c r="B90" s="208" t="s">
        <v>221</v>
      </c>
      <c r="C90" s="254"/>
      <c r="D90" s="254"/>
      <c r="E90" s="210"/>
      <c r="F90" s="381"/>
      <c r="G90" s="382">
        <f t="shared" si="9"/>
        <v>0</v>
      </c>
      <c r="H90" s="549">
        <f t="shared" si="10"/>
        <v>0</v>
      </c>
    </row>
    <row r="91" spans="1:8" s="11" customFormat="1" ht="15" customHeight="1">
      <c r="A91" s="548"/>
      <c r="B91" s="208" t="s">
        <v>214</v>
      </c>
      <c r="C91" s="254"/>
      <c r="D91" s="254"/>
      <c r="E91" s="210"/>
      <c r="F91" s="381"/>
      <c r="G91" s="382">
        <f t="shared" si="9"/>
        <v>0</v>
      </c>
      <c r="H91" s="549">
        <f t="shared" si="10"/>
        <v>0</v>
      </c>
    </row>
    <row r="92" spans="1:8" s="11" customFormat="1" ht="15" customHeight="1">
      <c r="A92" s="548"/>
      <c r="B92" s="208" t="s">
        <v>222</v>
      </c>
      <c r="C92" s="254"/>
      <c r="D92" s="254"/>
      <c r="E92" s="210"/>
      <c r="F92" s="381"/>
      <c r="G92" s="382">
        <f t="shared" si="9"/>
        <v>0</v>
      </c>
      <c r="H92" s="549">
        <f t="shared" si="10"/>
        <v>0</v>
      </c>
    </row>
    <row r="93" spans="1:8" s="11" customFormat="1" ht="15" customHeight="1">
      <c r="A93" s="548"/>
      <c r="B93" s="208" t="s">
        <v>216</v>
      </c>
      <c r="C93" s="254"/>
      <c r="D93" s="254"/>
      <c r="E93" s="210"/>
      <c r="F93" s="381"/>
      <c r="G93" s="382">
        <f t="shared" si="9"/>
        <v>0</v>
      </c>
      <c r="H93" s="549">
        <f t="shared" si="10"/>
        <v>0</v>
      </c>
    </row>
    <row r="94" spans="1:8" s="11" customFormat="1" ht="8.1" customHeight="1">
      <c r="A94" s="548"/>
      <c r="B94" s="208"/>
      <c r="C94" s="254"/>
      <c r="D94" s="254"/>
      <c r="E94" s="210"/>
      <c r="F94" s="381"/>
      <c r="G94" s="393"/>
      <c r="H94" s="550"/>
    </row>
    <row r="95" spans="1:8" s="11" customFormat="1" ht="15" customHeight="1">
      <c r="A95" s="548">
        <v>1046</v>
      </c>
      <c r="B95" s="208" t="s">
        <v>211</v>
      </c>
      <c r="C95" s="254"/>
      <c r="D95" s="254"/>
      <c r="E95" s="210"/>
      <c r="F95" s="381"/>
      <c r="G95" s="382">
        <f t="shared" ref="G95:G105" si="11">0.13*(F95)</f>
        <v>0</v>
      </c>
      <c r="H95" s="549">
        <f t="shared" ref="H95:H105" si="12">F95+G95</f>
        <v>0</v>
      </c>
    </row>
    <row r="96" spans="1:8" s="11" customFormat="1" ht="15" customHeight="1">
      <c r="A96" s="561"/>
      <c r="B96" s="208" t="s">
        <v>220</v>
      </c>
      <c r="C96" s="254"/>
      <c r="D96" s="254"/>
      <c r="E96" s="210"/>
      <c r="F96" s="381"/>
      <c r="G96" s="382">
        <f t="shared" si="11"/>
        <v>0</v>
      </c>
      <c r="H96" s="549">
        <f t="shared" si="12"/>
        <v>0</v>
      </c>
    </row>
    <row r="97" spans="1:10" s="11" customFormat="1" ht="15" customHeight="1">
      <c r="A97" s="548"/>
      <c r="B97" s="208" t="s">
        <v>212</v>
      </c>
      <c r="C97" s="254"/>
      <c r="D97" s="254"/>
      <c r="E97" s="210"/>
      <c r="F97" s="381"/>
      <c r="G97" s="382">
        <f t="shared" si="11"/>
        <v>0</v>
      </c>
      <c r="H97" s="549">
        <f t="shared" si="12"/>
        <v>0</v>
      </c>
    </row>
    <row r="98" spans="1:10" s="11" customFormat="1" ht="15" customHeight="1">
      <c r="A98" s="548"/>
      <c r="B98" s="208" t="s">
        <v>237</v>
      </c>
      <c r="C98" s="254"/>
      <c r="D98" s="254"/>
      <c r="E98" s="210"/>
      <c r="F98" s="381"/>
      <c r="G98" s="382">
        <f t="shared" si="11"/>
        <v>0</v>
      </c>
      <c r="H98" s="549">
        <f t="shared" si="12"/>
        <v>0</v>
      </c>
    </row>
    <row r="99" spans="1:10" s="11" customFormat="1" ht="15" customHeight="1">
      <c r="A99" s="579"/>
      <c r="B99" s="208" t="s">
        <v>209</v>
      </c>
      <c r="C99" s="254"/>
      <c r="D99" s="254"/>
      <c r="E99" s="210"/>
      <c r="F99" s="303"/>
      <c r="G99" s="382">
        <f t="shared" ref="G99" si="13">0.13*(F99)</f>
        <v>0</v>
      </c>
      <c r="H99" s="549">
        <f t="shared" ref="H99" si="14">F99+G99</f>
        <v>0</v>
      </c>
      <c r="I99"/>
      <c r="J99" s="242"/>
    </row>
    <row r="100" spans="1:10" s="11" customFormat="1" ht="15" customHeight="1">
      <c r="A100" s="548"/>
      <c r="B100" s="208" t="s">
        <v>210</v>
      </c>
      <c r="C100" s="254"/>
      <c r="D100" s="254"/>
      <c r="E100" s="210"/>
      <c r="F100" s="381"/>
      <c r="G100" s="382">
        <f t="shared" si="11"/>
        <v>0</v>
      </c>
      <c r="H100" s="549">
        <f t="shared" si="12"/>
        <v>0</v>
      </c>
    </row>
    <row r="101" spans="1:10" s="11" customFormat="1" ht="15" customHeight="1">
      <c r="A101" s="548"/>
      <c r="B101" s="208" t="s">
        <v>213</v>
      </c>
      <c r="C101" s="254"/>
      <c r="D101" s="254"/>
      <c r="E101" s="210"/>
      <c r="F101" s="381"/>
      <c r="G101" s="382">
        <f t="shared" si="11"/>
        <v>0</v>
      </c>
      <c r="H101" s="549">
        <f t="shared" si="12"/>
        <v>0</v>
      </c>
    </row>
    <row r="102" spans="1:10" s="11" customFormat="1" ht="15" customHeight="1">
      <c r="A102" s="548"/>
      <c r="B102" s="208" t="s">
        <v>221</v>
      </c>
      <c r="C102" s="254"/>
      <c r="D102" s="254"/>
      <c r="E102" s="210"/>
      <c r="F102" s="381"/>
      <c r="G102" s="382">
        <f t="shared" si="11"/>
        <v>0</v>
      </c>
      <c r="H102" s="549">
        <f t="shared" si="12"/>
        <v>0</v>
      </c>
    </row>
    <row r="103" spans="1:10" s="11" customFormat="1" ht="15" customHeight="1">
      <c r="A103" s="548"/>
      <c r="B103" s="208" t="s">
        <v>214</v>
      </c>
      <c r="C103" s="254"/>
      <c r="D103" s="254"/>
      <c r="E103" s="210"/>
      <c r="F103" s="381"/>
      <c r="G103" s="382">
        <f t="shared" si="11"/>
        <v>0</v>
      </c>
      <c r="H103" s="549">
        <f t="shared" si="12"/>
        <v>0</v>
      </c>
    </row>
    <row r="104" spans="1:10" s="11" customFormat="1" ht="15" customHeight="1">
      <c r="A104" s="548"/>
      <c r="B104" s="208" t="s">
        <v>222</v>
      </c>
      <c r="C104" s="254"/>
      <c r="D104" s="254"/>
      <c r="E104" s="210"/>
      <c r="F104" s="381"/>
      <c r="G104" s="382">
        <f t="shared" si="11"/>
        <v>0</v>
      </c>
      <c r="H104" s="549">
        <f t="shared" si="12"/>
        <v>0</v>
      </c>
    </row>
    <row r="105" spans="1:10" s="11" customFormat="1" ht="15" customHeight="1">
      <c r="A105" s="548"/>
      <c r="B105" s="208" t="s">
        <v>216</v>
      </c>
      <c r="C105" s="254"/>
      <c r="D105" s="254"/>
      <c r="E105" s="210"/>
      <c r="F105" s="381"/>
      <c r="G105" s="382">
        <f t="shared" si="11"/>
        <v>0</v>
      </c>
      <c r="H105" s="549">
        <f t="shared" si="12"/>
        <v>0</v>
      </c>
    </row>
    <row r="106" spans="1:10" s="11" customFormat="1" ht="8.1" customHeight="1">
      <c r="A106" s="548"/>
      <c r="B106" s="208"/>
      <c r="C106" s="254"/>
      <c r="D106" s="254"/>
      <c r="E106" s="210"/>
      <c r="F106" s="381"/>
      <c r="G106" s="393"/>
      <c r="H106" s="550"/>
    </row>
    <row r="107" spans="1:10" s="11" customFormat="1" ht="15" customHeight="1">
      <c r="A107" s="548">
        <v>1050</v>
      </c>
      <c r="B107" s="208" t="s">
        <v>211</v>
      </c>
      <c r="C107" s="254"/>
      <c r="D107" s="254"/>
      <c r="E107" s="210"/>
      <c r="F107" s="381"/>
      <c r="G107" s="382">
        <f t="shared" ref="G107:G115" si="15">0.13*(F107)</f>
        <v>0</v>
      </c>
      <c r="H107" s="549">
        <f t="shared" ref="H107:H115" si="16">F107+G107</f>
        <v>0</v>
      </c>
    </row>
    <row r="108" spans="1:10" s="11" customFormat="1" ht="15" customHeight="1">
      <c r="A108" s="548"/>
      <c r="B108" s="208" t="s">
        <v>220</v>
      </c>
      <c r="C108" s="254"/>
      <c r="D108" s="254"/>
      <c r="E108" s="210"/>
      <c r="F108" s="381"/>
      <c r="G108" s="382">
        <f t="shared" si="15"/>
        <v>0</v>
      </c>
      <c r="H108" s="549">
        <f t="shared" si="16"/>
        <v>0</v>
      </c>
    </row>
    <row r="109" spans="1:10" s="11" customFormat="1" ht="15" customHeight="1">
      <c r="A109" s="548"/>
      <c r="B109" s="208" t="s">
        <v>280</v>
      </c>
      <c r="C109" s="254"/>
      <c r="D109" s="254"/>
      <c r="E109" s="210"/>
      <c r="F109" s="381"/>
      <c r="G109" s="382">
        <f t="shared" si="15"/>
        <v>0</v>
      </c>
      <c r="H109" s="549">
        <f t="shared" si="16"/>
        <v>0</v>
      </c>
    </row>
    <row r="110" spans="1:10" s="11" customFormat="1" ht="15" customHeight="1">
      <c r="A110" s="548"/>
      <c r="B110" s="208" t="s">
        <v>210</v>
      </c>
      <c r="C110" s="254"/>
      <c r="D110" s="254"/>
      <c r="E110" s="210"/>
      <c r="F110" s="381"/>
      <c r="G110" s="382">
        <f t="shared" si="15"/>
        <v>0</v>
      </c>
      <c r="H110" s="549">
        <f t="shared" si="16"/>
        <v>0</v>
      </c>
    </row>
    <row r="111" spans="1:10" s="11" customFormat="1" ht="15" customHeight="1">
      <c r="A111" s="548"/>
      <c r="B111" s="208" t="s">
        <v>213</v>
      </c>
      <c r="C111" s="254"/>
      <c r="D111" s="254"/>
      <c r="E111" s="210"/>
      <c r="F111" s="381"/>
      <c r="G111" s="382">
        <f t="shared" si="15"/>
        <v>0</v>
      </c>
      <c r="H111" s="549">
        <f t="shared" si="16"/>
        <v>0</v>
      </c>
    </row>
    <row r="112" spans="1:10" s="11" customFormat="1" ht="15" customHeight="1">
      <c r="A112" s="548"/>
      <c r="B112" s="208" t="s">
        <v>221</v>
      </c>
      <c r="C112" s="254"/>
      <c r="D112" s="254"/>
      <c r="E112" s="210"/>
      <c r="F112" s="381"/>
      <c r="G112" s="382">
        <f t="shared" si="15"/>
        <v>0</v>
      </c>
      <c r="H112" s="549">
        <f t="shared" si="16"/>
        <v>0</v>
      </c>
    </row>
    <row r="113" spans="1:10" s="11" customFormat="1" ht="15" customHeight="1">
      <c r="A113" s="548"/>
      <c r="B113" s="208" t="s">
        <v>214</v>
      </c>
      <c r="C113" s="254"/>
      <c r="D113" s="254"/>
      <c r="E113" s="210"/>
      <c r="F113" s="381"/>
      <c r="G113" s="382">
        <f t="shared" si="15"/>
        <v>0</v>
      </c>
      <c r="H113" s="549">
        <f t="shared" si="16"/>
        <v>0</v>
      </c>
    </row>
    <row r="114" spans="1:10" s="11" customFormat="1" ht="15" customHeight="1">
      <c r="A114" s="548"/>
      <c r="B114" s="208" t="s">
        <v>222</v>
      </c>
      <c r="C114" s="254"/>
      <c r="D114" s="254"/>
      <c r="E114" s="210"/>
      <c r="F114" s="381"/>
      <c r="G114" s="382">
        <f t="shared" si="15"/>
        <v>0</v>
      </c>
      <c r="H114" s="549">
        <f t="shared" si="16"/>
        <v>0</v>
      </c>
    </row>
    <row r="115" spans="1:10" s="11" customFormat="1" ht="15" customHeight="1">
      <c r="A115" s="548"/>
      <c r="B115" s="208" t="s">
        <v>216</v>
      </c>
      <c r="C115" s="254"/>
      <c r="D115" s="254"/>
      <c r="E115" s="210"/>
      <c r="F115" s="381"/>
      <c r="G115" s="382">
        <f t="shared" si="15"/>
        <v>0</v>
      </c>
      <c r="H115" s="549">
        <f t="shared" si="16"/>
        <v>0</v>
      </c>
    </row>
    <row r="116" spans="1:10" s="11" customFormat="1" ht="8.1" customHeight="1">
      <c r="A116" s="548"/>
      <c r="B116" s="208"/>
      <c r="C116" s="254"/>
      <c r="D116" s="254"/>
      <c r="E116" s="210"/>
      <c r="F116" s="381"/>
      <c r="G116" s="393"/>
      <c r="H116" s="550"/>
    </row>
    <row r="117" spans="1:10" s="11" customFormat="1" ht="15" customHeight="1">
      <c r="A117" s="548">
        <v>1086</v>
      </c>
      <c r="B117" s="208" t="s">
        <v>211</v>
      </c>
      <c r="C117" s="254"/>
      <c r="D117" s="254"/>
      <c r="E117" s="210"/>
      <c r="F117" s="381"/>
      <c r="G117" s="382">
        <f t="shared" ref="G117:G128" si="17">0.13*(F117)</f>
        <v>0</v>
      </c>
      <c r="H117" s="549">
        <f t="shared" ref="H117:H128" si="18">F117+G117</f>
        <v>0</v>
      </c>
    </row>
    <row r="118" spans="1:10" s="11" customFormat="1" ht="15" customHeight="1">
      <c r="A118" s="562"/>
      <c r="B118" s="208" t="s">
        <v>220</v>
      </c>
      <c r="C118" s="254"/>
      <c r="D118" s="254"/>
      <c r="E118" s="210"/>
      <c r="F118" s="381"/>
      <c r="G118" s="382">
        <f t="shared" si="17"/>
        <v>0</v>
      </c>
      <c r="H118" s="549">
        <f t="shared" si="18"/>
        <v>0</v>
      </c>
    </row>
    <row r="119" spans="1:10" s="11" customFormat="1" ht="15" customHeight="1">
      <c r="A119" s="562"/>
      <c r="B119" s="208" t="s">
        <v>280</v>
      </c>
      <c r="C119" s="254"/>
      <c r="D119" s="254"/>
      <c r="E119" s="210"/>
      <c r="F119" s="381"/>
      <c r="G119" s="382">
        <f t="shared" si="17"/>
        <v>0</v>
      </c>
      <c r="H119" s="549">
        <f t="shared" si="18"/>
        <v>0</v>
      </c>
    </row>
    <row r="120" spans="1:10" s="11" customFormat="1" ht="15" customHeight="1">
      <c r="A120" s="562"/>
      <c r="B120" s="208" t="s">
        <v>281</v>
      </c>
      <c r="C120" s="254"/>
      <c r="D120" s="254"/>
      <c r="E120" s="210"/>
      <c r="F120" s="381"/>
      <c r="G120" s="382">
        <f t="shared" si="17"/>
        <v>0</v>
      </c>
      <c r="H120" s="549">
        <f t="shared" si="18"/>
        <v>0</v>
      </c>
    </row>
    <row r="121" spans="1:10" s="11" customFormat="1" ht="15" customHeight="1">
      <c r="A121" s="579"/>
      <c r="B121" s="208" t="s">
        <v>209</v>
      </c>
      <c r="C121" s="254"/>
      <c r="D121" s="254"/>
      <c r="E121" s="210"/>
      <c r="F121" s="303"/>
      <c r="G121" s="382">
        <f t="shared" ref="G121" si="19">0.13*(F121)</f>
        <v>0</v>
      </c>
      <c r="H121" s="549">
        <f t="shared" ref="H121" si="20">F121+G121</f>
        <v>0</v>
      </c>
      <c r="I121"/>
      <c r="J121" s="242"/>
    </row>
    <row r="122" spans="1:10" s="11" customFormat="1" ht="15" customHeight="1">
      <c r="A122" s="562"/>
      <c r="B122" s="208" t="s">
        <v>238</v>
      </c>
      <c r="C122" s="254"/>
      <c r="D122" s="254"/>
      <c r="E122" s="210"/>
      <c r="F122" s="381"/>
      <c r="G122" s="382">
        <f t="shared" si="17"/>
        <v>0</v>
      </c>
      <c r="H122" s="549">
        <f t="shared" si="18"/>
        <v>0</v>
      </c>
    </row>
    <row r="123" spans="1:10" s="11" customFormat="1" ht="15" customHeight="1">
      <c r="A123" s="562"/>
      <c r="B123" s="208" t="s">
        <v>239</v>
      </c>
      <c r="C123" s="254"/>
      <c r="D123" s="254"/>
      <c r="E123" s="210"/>
      <c r="F123" s="381"/>
      <c r="G123" s="382">
        <f t="shared" si="17"/>
        <v>0</v>
      </c>
      <c r="H123" s="549">
        <f t="shared" si="18"/>
        <v>0</v>
      </c>
    </row>
    <row r="124" spans="1:10" s="11" customFormat="1" ht="15" customHeight="1">
      <c r="A124" s="562"/>
      <c r="B124" s="208" t="s">
        <v>213</v>
      </c>
      <c r="C124" s="254"/>
      <c r="D124" s="254"/>
      <c r="E124" s="210"/>
      <c r="F124" s="381"/>
      <c r="G124" s="382">
        <f t="shared" si="17"/>
        <v>0</v>
      </c>
      <c r="H124" s="549">
        <f t="shared" si="18"/>
        <v>0</v>
      </c>
    </row>
    <row r="125" spans="1:10" s="11" customFormat="1" ht="15" customHeight="1">
      <c r="A125" s="562"/>
      <c r="B125" s="208" t="s">
        <v>221</v>
      </c>
      <c r="C125" s="254"/>
      <c r="D125" s="254"/>
      <c r="E125" s="210"/>
      <c r="F125" s="381"/>
      <c r="G125" s="382">
        <f t="shared" si="17"/>
        <v>0</v>
      </c>
      <c r="H125" s="549">
        <f t="shared" si="18"/>
        <v>0</v>
      </c>
    </row>
    <row r="126" spans="1:10" s="11" customFormat="1" ht="15" customHeight="1">
      <c r="A126" s="562"/>
      <c r="B126" s="208" t="s">
        <v>214</v>
      </c>
      <c r="C126" s="254"/>
      <c r="D126" s="254"/>
      <c r="E126" s="210"/>
      <c r="F126" s="381"/>
      <c r="G126" s="382">
        <f t="shared" si="17"/>
        <v>0</v>
      </c>
      <c r="H126" s="549">
        <f t="shared" si="18"/>
        <v>0</v>
      </c>
    </row>
    <row r="127" spans="1:10" s="11" customFormat="1" ht="15" customHeight="1">
      <c r="A127" s="562"/>
      <c r="B127" s="208" t="s">
        <v>222</v>
      </c>
      <c r="C127" s="254"/>
      <c r="D127" s="254"/>
      <c r="E127" s="210"/>
      <c r="F127" s="381"/>
      <c r="G127" s="382">
        <f t="shared" si="17"/>
        <v>0</v>
      </c>
      <c r="H127" s="549">
        <f t="shared" si="18"/>
        <v>0</v>
      </c>
    </row>
    <row r="128" spans="1:10" s="11" customFormat="1" ht="15" customHeight="1">
      <c r="A128" s="562"/>
      <c r="B128" s="208" t="s">
        <v>216</v>
      </c>
      <c r="C128" s="254"/>
      <c r="D128" s="254"/>
      <c r="E128" s="210"/>
      <c r="F128" s="381"/>
      <c r="G128" s="382">
        <f t="shared" si="17"/>
        <v>0</v>
      </c>
      <c r="H128" s="549">
        <f t="shared" si="18"/>
        <v>0</v>
      </c>
    </row>
    <row r="129" spans="1:8" s="11" customFormat="1" ht="15" customHeight="1">
      <c r="A129" s="563"/>
      <c r="B129" s="395"/>
      <c r="C129" s="396"/>
      <c r="D129" s="396"/>
      <c r="E129" s="397"/>
      <c r="F129" s="387"/>
      <c r="G129" s="398"/>
      <c r="H129" s="564"/>
    </row>
    <row r="130" spans="1:8" s="11" customFormat="1" ht="15" customHeight="1">
      <c r="A130" s="563"/>
      <c r="B130" s="395"/>
      <c r="C130" s="396"/>
      <c r="D130" s="396"/>
      <c r="E130" s="397"/>
      <c r="F130" s="387"/>
      <c r="G130" s="398"/>
      <c r="H130" s="564"/>
    </row>
    <row r="131" spans="1:8" s="11" customFormat="1" ht="15" customHeight="1">
      <c r="A131" s="563"/>
      <c r="B131" s="395"/>
      <c r="C131" s="396"/>
      <c r="D131" s="396"/>
      <c r="E131" s="397"/>
      <c r="F131" s="387"/>
      <c r="G131" s="398"/>
      <c r="H131" s="564"/>
    </row>
    <row r="132" spans="1:8" s="11" customFormat="1" ht="15" customHeight="1" thickBot="1">
      <c r="A132" s="565"/>
      <c r="B132" s="214"/>
      <c r="C132" s="216"/>
      <c r="D132" s="216"/>
      <c r="E132" s="217"/>
      <c r="F132" s="399"/>
      <c r="G132" s="216"/>
      <c r="H132" s="566"/>
    </row>
    <row r="133" spans="1:8" ht="14.25" customHeight="1" thickTop="1" thickBot="1">
      <c r="A133" s="567" t="s">
        <v>17</v>
      </c>
      <c r="B133" s="219" t="str">
        <f>'100 Series'!$B$55</f>
        <v xml:space="preserve">     Hourly Rate for repairs and authorized service outside of contractual obligations is: </v>
      </c>
      <c r="C133" s="219"/>
      <c r="D133" s="219"/>
      <c r="E133" s="219"/>
      <c r="F133" s="286"/>
      <c r="G133" s="220" t="str">
        <f>'100 Series'!$H$55</f>
        <v>$ / hour</v>
      </c>
      <c r="H133" s="366"/>
    </row>
    <row r="134" spans="1:8" ht="10.5" customHeight="1" thickTop="1">
      <c r="A134" s="358"/>
      <c r="B134" s="7"/>
      <c r="C134" s="7"/>
      <c r="D134" s="7"/>
      <c r="E134" s="7"/>
      <c r="F134" s="253"/>
      <c r="G134" s="7"/>
      <c r="H134" s="568" t="s">
        <v>1</v>
      </c>
    </row>
    <row r="135" spans="1:8" ht="12" customHeight="1">
      <c r="A135" s="358"/>
      <c r="B135" s="8" t="s">
        <v>204</v>
      </c>
      <c r="C135" s="7"/>
      <c r="D135" s="7"/>
      <c r="E135" s="7"/>
      <c r="F135" s="253"/>
      <c r="G135" s="7"/>
      <c r="H135" s="366"/>
    </row>
    <row r="136" spans="1:8" ht="9" customHeight="1">
      <c r="A136" s="358"/>
      <c r="B136" s="7"/>
      <c r="C136" s="7"/>
      <c r="D136" s="7"/>
      <c r="E136" s="7"/>
      <c r="F136" s="253"/>
      <c r="G136" s="7"/>
      <c r="H136" s="366"/>
    </row>
    <row r="137" spans="1:8" ht="15">
      <c r="A137" s="358" t="s">
        <v>25</v>
      </c>
      <c r="B137" s="7"/>
      <c r="C137" s="7"/>
      <c r="D137" s="7"/>
      <c r="E137" s="6"/>
      <c r="F137" s="8"/>
      <c r="G137" s="6"/>
      <c r="H137" s="366"/>
    </row>
    <row r="138" spans="1:8" ht="15">
      <c r="A138" s="358" t="s">
        <v>26</v>
      </c>
      <c r="B138" s="7"/>
      <c r="C138" s="7"/>
      <c r="D138" s="7"/>
      <c r="E138" s="7"/>
      <c r="F138" s="253"/>
      <c r="G138" s="7"/>
      <c r="H138" s="366"/>
    </row>
    <row r="139" spans="1:8" ht="15">
      <c r="A139" s="358" t="s">
        <v>27</v>
      </c>
      <c r="B139" s="8"/>
      <c r="C139" s="253"/>
      <c r="D139" s="253"/>
      <c r="E139" s="253"/>
      <c r="F139" s="253"/>
      <c r="G139" s="7"/>
      <c r="H139" s="366"/>
    </row>
    <row r="140" spans="1:8" ht="15">
      <c r="A140" s="569" t="s">
        <v>28</v>
      </c>
      <c r="B140" s="7"/>
      <c r="C140" s="7"/>
      <c r="D140" s="7"/>
      <c r="E140" s="7"/>
      <c r="F140" s="253"/>
      <c r="G140" s="7"/>
      <c r="H140" s="366"/>
    </row>
    <row r="141" spans="1:8" ht="15">
      <c r="A141" s="569" t="s">
        <v>29</v>
      </c>
      <c r="B141" s="7"/>
      <c r="C141" s="7"/>
      <c r="D141" s="7"/>
      <c r="E141" s="253"/>
      <c r="F141" s="253"/>
      <c r="G141" s="253"/>
      <c r="H141" s="570"/>
    </row>
    <row r="142" spans="1:8" ht="15">
      <c r="A142" s="358" t="s">
        <v>30</v>
      </c>
      <c r="B142" s="7"/>
      <c r="C142" s="7"/>
      <c r="D142" s="7"/>
      <c r="E142" s="7"/>
      <c r="F142" s="253"/>
      <c r="G142" s="7"/>
      <c r="H142" s="366"/>
    </row>
    <row r="143" spans="1:8" ht="15">
      <c r="A143" s="358" t="s">
        <v>31</v>
      </c>
      <c r="B143" s="7"/>
      <c r="C143" s="7"/>
      <c r="D143" s="7"/>
      <c r="E143" s="7"/>
      <c r="F143" s="253"/>
      <c r="G143" s="7"/>
      <c r="H143" s="366"/>
    </row>
    <row r="144" spans="1:8" ht="15">
      <c r="A144" s="358" t="s">
        <v>32</v>
      </c>
      <c r="B144" s="7"/>
      <c r="C144" s="7"/>
      <c r="D144" s="7"/>
      <c r="E144" s="7"/>
      <c r="F144" s="363" t="s">
        <v>134</v>
      </c>
      <c r="G144" s="555"/>
      <c r="H144" s="571"/>
    </row>
    <row r="145" spans="1:8" ht="15">
      <c r="A145" s="569" t="s">
        <v>33</v>
      </c>
      <c r="B145" s="7"/>
      <c r="C145" s="7"/>
      <c r="D145" s="7"/>
      <c r="E145" s="7"/>
      <c r="F145" s="253"/>
      <c r="G145" s="225"/>
      <c r="H145" s="572"/>
    </row>
    <row r="146" spans="1:8" ht="15">
      <c r="A146" s="358"/>
      <c r="B146" s="7"/>
      <c r="C146" s="7"/>
      <c r="D146" s="7"/>
      <c r="E146" s="7"/>
      <c r="F146" s="363" t="s">
        <v>292</v>
      </c>
      <c r="G146" s="364"/>
      <c r="H146" s="365"/>
    </row>
    <row r="147" spans="1:8" ht="16.5" thickBot="1">
      <c r="A147" s="573" t="s">
        <v>205</v>
      </c>
      <c r="B147" s="574"/>
      <c r="C147" s="575" t="s">
        <v>19</v>
      </c>
      <c r="D147" s="575"/>
      <c r="E147" s="574" t="s">
        <v>20</v>
      </c>
      <c r="F147" s="574"/>
      <c r="G147" s="576"/>
      <c r="H147" s="577"/>
    </row>
  </sheetData>
  <mergeCells count="4">
    <mergeCell ref="A1:H1"/>
    <mergeCell ref="G10:H10"/>
    <mergeCell ref="A11:H11"/>
    <mergeCell ref="G3:H3"/>
  </mergeCells>
  <conditionalFormatting sqref="H80:H82 F17:H17 F26:H26 F79:H79 F96 F129:H131 F83:F88 F107:F110 F18:F19 G18:H25 F27:F28 F37:F40 F47:F49 F57:F63 F70:F73 F117:F123 F98:F100 G117:H128">
    <cfRule type="cellIs" dxfId="33" priority="32" operator="lessThan">
      <formula>0</formula>
    </cfRule>
  </conditionalFormatting>
  <conditionalFormatting sqref="F95">
    <cfRule type="cellIs" dxfId="32" priority="31" operator="lessThan">
      <formula>0</formula>
    </cfRule>
  </conditionalFormatting>
  <conditionalFormatting sqref="F21">
    <cfRule type="cellIs" dxfId="31" priority="30" operator="lessThan">
      <formula>0</formula>
    </cfRule>
  </conditionalFormatting>
  <conditionalFormatting sqref="F22:F25">
    <cfRule type="cellIs" dxfId="30" priority="29" operator="lessThan">
      <formula>0</formula>
    </cfRule>
  </conditionalFormatting>
  <conditionalFormatting sqref="F31:F35">
    <cfRule type="cellIs" dxfId="29" priority="28" operator="lessThan">
      <formula>0</formula>
    </cfRule>
  </conditionalFormatting>
  <conditionalFormatting sqref="F41:F45">
    <cfRule type="cellIs" dxfId="28" priority="27" operator="lessThan">
      <formula>0</formula>
    </cfRule>
  </conditionalFormatting>
  <conditionalFormatting sqref="F51:F55">
    <cfRule type="cellIs" dxfId="27" priority="26" operator="lessThan">
      <formula>0</formula>
    </cfRule>
  </conditionalFormatting>
  <conditionalFormatting sqref="F64:F68">
    <cfRule type="cellIs" dxfId="26" priority="25" operator="lessThan">
      <formula>0</formula>
    </cfRule>
  </conditionalFormatting>
  <conditionalFormatting sqref="F74:F78">
    <cfRule type="cellIs" dxfId="25" priority="24" operator="lessThan">
      <formula>0</formula>
    </cfRule>
  </conditionalFormatting>
  <conditionalFormatting sqref="F89:F93">
    <cfRule type="cellIs" dxfId="24" priority="23" operator="lessThan">
      <formula>0</formula>
    </cfRule>
  </conditionalFormatting>
  <conditionalFormatting sqref="F101:F105">
    <cfRule type="cellIs" dxfId="23" priority="22" operator="lessThan">
      <formula>0</formula>
    </cfRule>
  </conditionalFormatting>
  <conditionalFormatting sqref="F111:F115">
    <cfRule type="cellIs" dxfId="22" priority="21" operator="lessThan">
      <formula>0</formula>
    </cfRule>
  </conditionalFormatting>
  <conditionalFormatting sqref="F124:F128">
    <cfRule type="cellIs" dxfId="21" priority="20" operator="lessThan">
      <formula>0</formula>
    </cfRule>
  </conditionalFormatting>
  <conditionalFormatting sqref="F30">
    <cfRule type="cellIs" dxfId="20" priority="15" operator="lessThan">
      <formula>0</formula>
    </cfRule>
  </conditionalFormatting>
  <conditionalFormatting sqref="F20">
    <cfRule type="cellIs" dxfId="19" priority="14" operator="lessThan">
      <formula>0</formula>
    </cfRule>
  </conditionalFormatting>
  <conditionalFormatting sqref="F29">
    <cfRule type="cellIs" dxfId="18" priority="13" operator="lessThan">
      <formula>0</formula>
    </cfRule>
  </conditionalFormatting>
  <conditionalFormatting sqref="F50">
    <cfRule type="cellIs" dxfId="17" priority="12" operator="lessThan">
      <formula>0</formula>
    </cfRule>
  </conditionalFormatting>
  <conditionalFormatting sqref="G57:H68 G47:H55 G37:H45 G27:H35 G70:H78">
    <cfRule type="cellIs" dxfId="16" priority="11" operator="lessThan">
      <formula>0</formula>
    </cfRule>
  </conditionalFormatting>
  <conditionalFormatting sqref="F36:H36">
    <cfRule type="cellIs" dxfId="15" priority="10" operator="lessThan">
      <formula>0</formula>
    </cfRule>
  </conditionalFormatting>
  <conditionalFormatting sqref="F46:H46">
    <cfRule type="cellIs" dxfId="14" priority="9" operator="lessThan">
      <formula>0</formula>
    </cfRule>
  </conditionalFormatting>
  <conditionalFormatting sqref="F56:H56">
    <cfRule type="cellIs" dxfId="13" priority="8" operator="lessThan">
      <formula>0</formula>
    </cfRule>
  </conditionalFormatting>
  <conditionalFormatting sqref="F69:H69">
    <cfRule type="cellIs" dxfId="12" priority="7" operator="lessThan">
      <formula>0</formula>
    </cfRule>
  </conditionalFormatting>
  <conditionalFormatting sqref="F94:H94">
    <cfRule type="cellIs" dxfId="11" priority="6" operator="lessThan">
      <formula>0</formula>
    </cfRule>
  </conditionalFormatting>
  <conditionalFormatting sqref="F106:H106">
    <cfRule type="cellIs" dxfId="10" priority="5" operator="lessThan">
      <formula>0</formula>
    </cfRule>
  </conditionalFormatting>
  <conditionalFormatting sqref="F116:H116">
    <cfRule type="cellIs" dxfId="9" priority="4" operator="lessThan">
      <formula>0</formula>
    </cfRule>
  </conditionalFormatting>
  <conditionalFormatting sqref="G107:H115 G95:H96 G83:H93 G98:H105">
    <cfRule type="cellIs" dxfId="8" priority="3" operator="lessThan">
      <formula>0</formula>
    </cfRule>
  </conditionalFormatting>
  <conditionalFormatting sqref="F97">
    <cfRule type="cellIs" dxfId="7" priority="2" operator="lessThan">
      <formula>0</formula>
    </cfRule>
  </conditionalFormatting>
  <conditionalFormatting sqref="G97:H97">
    <cfRule type="cellIs" dxfId="6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75" fitToHeight="0" orientation="portrait" r:id="rId1"/>
  <headerFooter>
    <oddFooter>&amp;RPage &amp;P of &amp;N</oddFooter>
  </headerFooter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I292"/>
  <sheetViews>
    <sheetView view="pageBreakPreview" zoomScaleNormal="90" zoomScaleSheetLayoutView="100" workbookViewId="0">
      <selection activeCell="D131" sqref="D131"/>
    </sheetView>
  </sheetViews>
  <sheetFormatPr defaultRowHeight="15.75"/>
  <cols>
    <col min="1" max="1" width="4.77734375" customWidth="1"/>
    <col min="2" max="2" width="23" customWidth="1"/>
    <col min="3" max="4" width="11.33203125" customWidth="1"/>
    <col min="5" max="5" width="10.77734375" customWidth="1"/>
    <col min="6" max="6" width="12.77734375" style="282" customWidth="1"/>
    <col min="7" max="8" width="12.77734375" customWidth="1"/>
  </cols>
  <sheetData>
    <row r="1" spans="1:8" ht="20.25">
      <c r="A1" s="600"/>
      <c r="B1" s="497" t="str">
        <f>'100 Series'!A1</f>
        <v>BID TEMPLATE</v>
      </c>
      <c r="C1" s="497"/>
      <c r="D1" s="497"/>
      <c r="E1" s="497"/>
      <c r="F1" s="497"/>
      <c r="G1" s="497"/>
      <c r="H1" s="498"/>
    </row>
    <row r="2" spans="1:8" ht="15">
      <c r="A2" s="601"/>
      <c r="B2" s="495"/>
      <c r="C2" s="495"/>
      <c r="D2" s="495"/>
      <c r="E2" s="499"/>
      <c r="F2" s="499"/>
      <c r="G2" s="495"/>
      <c r="H2" s="315"/>
    </row>
    <row r="3" spans="1:8" ht="18">
      <c r="A3" s="601"/>
      <c r="B3" s="53" t="s">
        <v>22</v>
      </c>
      <c r="C3" s="51" t="str">
        <f>'100 Series'!B3</f>
        <v>PLACE ST THOMAS</v>
      </c>
      <c r="D3" s="52"/>
      <c r="E3" s="53"/>
      <c r="F3" s="232" t="s">
        <v>0</v>
      </c>
      <c r="G3" s="523">
        <f>'100 Series'!G3</f>
        <v>44652</v>
      </c>
      <c r="H3" s="524"/>
    </row>
    <row r="4" spans="1:8" ht="18">
      <c r="A4" s="601"/>
      <c r="B4" s="53" t="s">
        <v>23</v>
      </c>
      <c r="C4" s="51" t="s">
        <v>36</v>
      </c>
      <c r="D4" s="53"/>
      <c r="E4" s="53"/>
      <c r="F4" s="184"/>
      <c r="G4" s="56"/>
      <c r="H4" s="319"/>
    </row>
    <row r="5" spans="1:8" ht="18">
      <c r="A5" s="601"/>
      <c r="B5" s="53"/>
      <c r="C5" s="55" t="s">
        <v>1</v>
      </c>
      <c r="D5" s="53"/>
      <c r="E5" s="53"/>
      <c r="F5" s="237" t="s">
        <v>2</v>
      </c>
      <c r="G5" s="324" t="str">
        <f>'800 Series'!G5</f>
        <v>XXX - 066, 067, XXX</v>
      </c>
      <c r="H5" s="325"/>
    </row>
    <row r="6" spans="1:8" ht="18">
      <c r="A6" s="601"/>
      <c r="B6" s="53" t="s">
        <v>3</v>
      </c>
      <c r="C6" s="51">
        <f>'100 Series'!B6</f>
        <v>0</v>
      </c>
      <c r="D6" s="57"/>
      <c r="E6" s="57"/>
      <c r="F6" s="184"/>
      <c r="G6" s="402"/>
      <c r="H6" s="534"/>
    </row>
    <row r="7" spans="1:8" ht="15">
      <c r="A7" s="601"/>
      <c r="B7" s="53"/>
      <c r="C7" s="53" t="s">
        <v>1</v>
      </c>
      <c r="D7" s="53"/>
      <c r="E7" s="53"/>
      <c r="F7" s="184" t="s">
        <v>4</v>
      </c>
      <c r="G7" s="170"/>
      <c r="H7" s="535"/>
    </row>
    <row r="8" spans="1:8">
      <c r="A8" s="601"/>
      <c r="B8" s="53" t="s">
        <v>24</v>
      </c>
      <c r="C8" s="58" t="s">
        <v>21</v>
      </c>
      <c r="D8" s="53"/>
      <c r="E8" s="53"/>
      <c r="F8" s="180" t="str">
        <f>'100 Series'!F8</f>
        <v>April 1, 2022 to March 31, 2023</v>
      </c>
      <c r="G8" s="536"/>
      <c r="H8" s="537"/>
    </row>
    <row r="9" spans="1:8" thickBot="1">
      <c r="A9" s="601"/>
      <c r="B9" s="65"/>
      <c r="C9" s="64"/>
      <c r="D9" s="65"/>
      <c r="E9" s="65"/>
      <c r="F9" s="64"/>
      <c r="G9" s="65"/>
      <c r="H9" s="327"/>
    </row>
    <row r="10" spans="1:8" ht="17.25" thickTop="1" thickBot="1">
      <c r="A10" s="602" t="s">
        <v>1</v>
      </c>
      <c r="B10" s="111" t="s">
        <v>1</v>
      </c>
      <c r="C10" s="112"/>
      <c r="D10" s="168"/>
      <c r="E10" s="169" t="s">
        <v>156</v>
      </c>
      <c r="F10" s="271"/>
      <c r="G10" s="603"/>
      <c r="H10" s="604"/>
    </row>
    <row r="11" spans="1:8" ht="17.25" thickTop="1" thickBot="1">
      <c r="A11" s="605" t="s">
        <v>1</v>
      </c>
      <c r="B11" s="522" t="s">
        <v>266</v>
      </c>
      <c r="C11" s="606"/>
      <c r="D11" s="606"/>
      <c r="E11" s="606"/>
      <c r="F11" s="607"/>
      <c r="G11" s="608"/>
      <c r="H11" s="609"/>
    </row>
    <row r="12" spans="1:8" ht="17.25" thickTop="1" thickBot="1">
      <c r="A12" s="605" t="s">
        <v>1</v>
      </c>
      <c r="B12" s="522" t="s">
        <v>267</v>
      </c>
      <c r="C12" s="606"/>
      <c r="D12" s="606"/>
      <c r="E12" s="606"/>
      <c r="F12" s="607"/>
      <c r="G12" s="608"/>
      <c r="H12" s="609"/>
    </row>
    <row r="13" spans="1:8" ht="17.25" thickTop="1" thickBot="1">
      <c r="A13" s="610" t="s">
        <v>37</v>
      </c>
      <c r="B13" s="131" t="s">
        <v>38</v>
      </c>
      <c r="C13" s="113"/>
      <c r="D13" s="113"/>
      <c r="E13" s="114"/>
      <c r="F13" s="272" t="s">
        <v>39</v>
      </c>
      <c r="G13" s="113" t="s">
        <v>35</v>
      </c>
      <c r="H13" s="611" t="s">
        <v>54</v>
      </c>
    </row>
    <row r="14" spans="1:8" ht="18.75" thickTop="1">
      <c r="A14" s="612"/>
      <c r="B14" s="132" t="s">
        <v>40</v>
      </c>
      <c r="C14" s="115"/>
      <c r="D14" s="115"/>
      <c r="E14" s="116"/>
      <c r="F14" s="115"/>
      <c r="G14" s="125">
        <v>0.13</v>
      </c>
      <c r="H14" s="613"/>
    </row>
    <row r="15" spans="1:8">
      <c r="A15" s="614">
        <v>1</v>
      </c>
      <c r="B15" s="414" t="s">
        <v>41</v>
      </c>
      <c r="C15" s="415"/>
      <c r="D15" s="141"/>
      <c r="E15" s="416"/>
      <c r="F15" s="273"/>
      <c r="G15" s="417">
        <f>F15*G$14</f>
        <v>0</v>
      </c>
      <c r="H15" s="615">
        <f>F15+G15</f>
        <v>0</v>
      </c>
    </row>
    <row r="16" spans="1:8">
      <c r="A16" s="612"/>
      <c r="B16" s="418"/>
      <c r="C16" s="419"/>
      <c r="D16" s="118"/>
      <c r="E16" s="420"/>
      <c r="F16" s="273"/>
      <c r="G16" s="126"/>
      <c r="H16" s="616"/>
    </row>
    <row r="17" spans="1:9" ht="18">
      <c r="A17" s="612"/>
      <c r="B17" s="421" t="s">
        <v>271</v>
      </c>
      <c r="C17" s="422"/>
      <c r="D17" s="119"/>
      <c r="E17" s="423"/>
      <c r="F17" s="129"/>
      <c r="G17" s="127"/>
      <c r="H17" s="617"/>
    </row>
    <row r="18" spans="1:9" ht="21" customHeight="1">
      <c r="A18" s="618">
        <v>2</v>
      </c>
      <c r="B18" s="520" t="s">
        <v>246</v>
      </c>
      <c r="C18" s="521"/>
      <c r="D18" s="521"/>
      <c r="E18" s="521"/>
      <c r="F18" s="521"/>
      <c r="G18" s="521"/>
      <c r="H18" s="619"/>
      <c r="I18" s="11"/>
    </row>
    <row r="19" spans="1:9">
      <c r="A19" s="618"/>
      <c r="B19" s="424" t="s">
        <v>91</v>
      </c>
      <c r="C19" s="425"/>
      <c r="D19" s="134"/>
      <c r="E19" s="426"/>
      <c r="F19" s="274"/>
      <c r="G19" s="261"/>
      <c r="H19" s="620"/>
    </row>
    <row r="20" spans="1:9">
      <c r="A20" s="621"/>
      <c r="B20" s="427" t="s">
        <v>42</v>
      </c>
      <c r="C20" s="428"/>
      <c r="D20" s="134"/>
      <c r="E20" s="426"/>
      <c r="F20" s="273"/>
      <c r="G20" s="417">
        <f t="shared" ref="G20:G21" si="0">F20*G$14</f>
        <v>0</v>
      </c>
      <c r="H20" s="615">
        <f t="shared" ref="H20:H21" si="1">F20+G20</f>
        <v>0</v>
      </c>
    </row>
    <row r="21" spans="1:9">
      <c r="A21" s="618"/>
      <c r="B21" s="424" t="s">
        <v>43</v>
      </c>
      <c r="C21" s="425"/>
      <c r="D21" s="134"/>
      <c r="E21" s="426"/>
      <c r="F21" s="273"/>
      <c r="G21" s="417">
        <f t="shared" si="0"/>
        <v>0</v>
      </c>
      <c r="H21" s="615">
        <f t="shared" si="1"/>
        <v>0</v>
      </c>
    </row>
    <row r="22" spans="1:9" ht="9.9499999999999993" customHeight="1">
      <c r="A22" s="618"/>
      <c r="B22" s="429"/>
      <c r="C22" s="425"/>
      <c r="D22" s="134"/>
      <c r="E22" s="426"/>
      <c r="F22" s="274"/>
      <c r="G22" s="261"/>
      <c r="H22" s="620"/>
    </row>
    <row r="23" spans="1:9">
      <c r="A23" s="618">
        <v>3</v>
      </c>
      <c r="B23" s="430" t="s">
        <v>162</v>
      </c>
      <c r="C23" s="425"/>
      <c r="D23" s="134"/>
      <c r="E23" s="426"/>
      <c r="F23" s="274"/>
      <c r="G23" s="261"/>
      <c r="H23" s="620"/>
      <c r="I23" s="11"/>
    </row>
    <row r="24" spans="1:9">
      <c r="A24" s="618"/>
      <c r="B24" s="424" t="s">
        <v>159</v>
      </c>
      <c r="C24" s="425"/>
      <c r="D24" s="134"/>
      <c r="E24" s="426"/>
      <c r="F24" s="273"/>
      <c r="G24" s="417">
        <f>F24*G$14</f>
        <v>0</v>
      </c>
      <c r="H24" s="615">
        <f>F24+G24</f>
        <v>0</v>
      </c>
    </row>
    <row r="25" spans="1:9">
      <c r="A25" s="618"/>
      <c r="B25" s="424" t="s">
        <v>301</v>
      </c>
      <c r="C25" s="425"/>
      <c r="D25" s="134"/>
      <c r="E25" s="426"/>
      <c r="F25" s="273"/>
      <c r="G25" s="417">
        <f>F25*G$14</f>
        <v>0</v>
      </c>
      <c r="H25" s="615">
        <f>F25+G25</f>
        <v>0</v>
      </c>
    </row>
    <row r="26" spans="1:9" ht="9.9499999999999993" customHeight="1">
      <c r="A26" s="618"/>
      <c r="B26" s="429"/>
      <c r="C26" s="425"/>
      <c r="D26" s="134"/>
      <c r="E26" s="426"/>
      <c r="F26" s="274"/>
      <c r="G26" s="261"/>
      <c r="H26" s="620"/>
    </row>
    <row r="27" spans="1:9" ht="15">
      <c r="A27" s="618">
        <v>4</v>
      </c>
      <c r="B27" s="520" t="s">
        <v>272</v>
      </c>
      <c r="C27" s="521"/>
      <c r="D27" s="521"/>
      <c r="E27" s="521"/>
      <c r="F27" s="521"/>
      <c r="G27" s="521"/>
      <c r="H27" s="619"/>
    </row>
    <row r="28" spans="1:9">
      <c r="A28" s="618"/>
      <c r="B28" s="424" t="s">
        <v>91</v>
      </c>
      <c r="C28" s="425"/>
      <c r="D28" s="134"/>
      <c r="E28" s="426"/>
      <c r="F28" s="274"/>
      <c r="G28" s="261"/>
      <c r="H28" s="620"/>
    </row>
    <row r="29" spans="1:9">
      <c r="A29" s="618"/>
      <c r="B29" s="431" t="s">
        <v>44</v>
      </c>
      <c r="C29" s="425"/>
      <c r="D29" s="134"/>
      <c r="E29" s="426"/>
      <c r="F29" s="273"/>
      <c r="G29" s="417">
        <f>F29*G$14</f>
        <v>0</v>
      </c>
      <c r="H29" s="615">
        <f>F29+G29</f>
        <v>0</v>
      </c>
    </row>
    <row r="30" spans="1:9" ht="9.9499999999999993" customHeight="1">
      <c r="A30" s="618"/>
      <c r="B30" s="429"/>
      <c r="C30" s="425"/>
      <c r="D30" s="134"/>
      <c r="E30" s="426"/>
      <c r="F30" s="274"/>
      <c r="G30" s="261"/>
      <c r="H30" s="620"/>
    </row>
    <row r="31" spans="1:9">
      <c r="A31" s="618">
        <v>5</v>
      </c>
      <c r="B31" s="432" t="s">
        <v>163</v>
      </c>
      <c r="C31" s="425"/>
      <c r="D31" s="134"/>
      <c r="E31" s="426"/>
      <c r="F31" s="274"/>
      <c r="G31" s="261"/>
      <c r="H31" s="620"/>
    </row>
    <row r="32" spans="1:9">
      <c r="A32" s="618"/>
      <c r="B32" s="431" t="s">
        <v>160</v>
      </c>
      <c r="C32" s="425"/>
      <c r="D32" s="134"/>
      <c r="E32" s="426"/>
      <c r="F32" s="273"/>
      <c r="G32" s="417">
        <f t="shared" ref="G32:G34" si="2">F32*G$14</f>
        <v>0</v>
      </c>
      <c r="H32" s="615">
        <f t="shared" ref="H32:H34" si="3">F32+G32</f>
        <v>0</v>
      </c>
    </row>
    <row r="33" spans="1:9">
      <c r="A33" s="618"/>
      <c r="B33" s="431" t="s">
        <v>161</v>
      </c>
      <c r="C33" s="425"/>
      <c r="D33" s="134"/>
      <c r="E33" s="426"/>
      <c r="F33" s="273"/>
      <c r="G33" s="417">
        <f t="shared" si="2"/>
        <v>0</v>
      </c>
      <c r="H33" s="615">
        <f t="shared" si="3"/>
        <v>0</v>
      </c>
    </row>
    <row r="34" spans="1:9">
      <c r="A34" s="618"/>
      <c r="B34" s="431" t="s">
        <v>165</v>
      </c>
      <c r="C34" s="425"/>
      <c r="D34" s="134"/>
      <c r="E34" s="426"/>
      <c r="F34" s="273"/>
      <c r="G34" s="417">
        <f t="shared" si="2"/>
        <v>0</v>
      </c>
      <c r="H34" s="615">
        <f t="shared" si="3"/>
        <v>0</v>
      </c>
    </row>
    <row r="35" spans="1:9" ht="9.9499999999999993" customHeight="1">
      <c r="A35" s="618"/>
      <c r="B35" s="429"/>
      <c r="C35" s="425"/>
      <c r="D35" s="134"/>
      <c r="E35" s="426"/>
      <c r="F35" s="274"/>
      <c r="G35" s="261"/>
      <c r="H35" s="620"/>
    </row>
    <row r="36" spans="1:9">
      <c r="A36" s="618"/>
      <c r="B36" s="432" t="s">
        <v>145</v>
      </c>
      <c r="C36" s="425"/>
      <c r="D36" s="262" t="s">
        <v>176</v>
      </c>
      <c r="E36" s="426"/>
      <c r="F36" s="274"/>
      <c r="G36" s="261"/>
      <c r="H36" s="620"/>
    </row>
    <row r="37" spans="1:9">
      <c r="A37" s="622">
        <v>6</v>
      </c>
      <c r="B37" s="433" t="s">
        <v>247</v>
      </c>
      <c r="C37" s="434"/>
      <c r="D37" s="434"/>
      <c r="E37" s="434"/>
      <c r="F37" s="273"/>
      <c r="G37" s="417">
        <f t="shared" ref="G37:G43" si="4">F37*G$14</f>
        <v>0</v>
      </c>
      <c r="H37" s="615">
        <f t="shared" ref="H37:H43" si="5">F37+G37</f>
        <v>0</v>
      </c>
      <c r="I37" s="133"/>
    </row>
    <row r="38" spans="1:9">
      <c r="A38" s="622">
        <v>8</v>
      </c>
      <c r="B38" s="433" t="s">
        <v>248</v>
      </c>
      <c r="C38" s="434"/>
      <c r="D38" s="434"/>
      <c r="E38" s="434"/>
      <c r="F38" s="273"/>
      <c r="G38" s="417">
        <f t="shared" si="4"/>
        <v>0</v>
      </c>
      <c r="H38" s="615">
        <f t="shared" si="5"/>
        <v>0</v>
      </c>
      <c r="I38" s="133"/>
    </row>
    <row r="39" spans="1:9">
      <c r="A39" s="622">
        <v>9</v>
      </c>
      <c r="B39" s="433" t="s">
        <v>291</v>
      </c>
      <c r="C39" s="434"/>
      <c r="D39" s="434"/>
      <c r="E39" s="434"/>
      <c r="F39" s="273"/>
      <c r="G39" s="417">
        <f t="shared" si="4"/>
        <v>0</v>
      </c>
      <c r="H39" s="615">
        <f t="shared" si="5"/>
        <v>0</v>
      </c>
      <c r="I39" s="133"/>
    </row>
    <row r="40" spans="1:9">
      <c r="A40" s="622">
        <v>11</v>
      </c>
      <c r="B40" s="433" t="s">
        <v>177</v>
      </c>
      <c r="C40" s="434"/>
      <c r="D40" s="434"/>
      <c r="E40" s="434"/>
      <c r="F40" s="273"/>
      <c r="G40" s="417">
        <f t="shared" si="4"/>
        <v>0</v>
      </c>
      <c r="H40" s="615">
        <f t="shared" si="5"/>
        <v>0</v>
      </c>
      <c r="I40" s="133"/>
    </row>
    <row r="41" spans="1:9">
      <c r="A41" s="622">
        <v>12</v>
      </c>
      <c r="B41" s="433" t="s">
        <v>249</v>
      </c>
      <c r="C41" s="435"/>
      <c r="D41" s="435"/>
      <c r="E41" s="435"/>
      <c r="F41" s="273"/>
      <c r="G41" s="417">
        <f t="shared" si="4"/>
        <v>0</v>
      </c>
      <c r="H41" s="615">
        <f t="shared" si="5"/>
        <v>0</v>
      </c>
      <c r="I41" s="133"/>
    </row>
    <row r="42" spans="1:9">
      <c r="A42" s="622">
        <v>13</v>
      </c>
      <c r="B42" s="433" t="s">
        <v>250</v>
      </c>
      <c r="C42" s="436"/>
      <c r="D42" s="436"/>
      <c r="E42" s="436"/>
      <c r="F42" s="273"/>
      <c r="G42" s="417">
        <f t="shared" si="4"/>
        <v>0</v>
      </c>
      <c r="H42" s="615">
        <f t="shared" si="5"/>
        <v>0</v>
      </c>
      <c r="I42" s="133"/>
    </row>
    <row r="43" spans="1:9">
      <c r="A43" s="622">
        <v>14</v>
      </c>
      <c r="B43" s="433" t="s">
        <v>251</v>
      </c>
      <c r="C43" s="434"/>
      <c r="D43" s="434"/>
      <c r="E43" s="434"/>
      <c r="F43" s="273"/>
      <c r="G43" s="417">
        <f t="shared" si="4"/>
        <v>0</v>
      </c>
      <c r="H43" s="615">
        <f t="shared" si="5"/>
        <v>0</v>
      </c>
      <c r="I43" s="133"/>
    </row>
    <row r="44" spans="1:9">
      <c r="A44" s="581">
        <v>15</v>
      </c>
      <c r="B44" s="582" t="s">
        <v>324</v>
      </c>
      <c r="C44" s="583"/>
      <c r="D44" s="583"/>
      <c r="E44" s="583"/>
      <c r="F44" s="276"/>
      <c r="G44" s="417">
        <f t="shared" ref="G44:G45" si="6">F44*G$14</f>
        <v>0</v>
      </c>
      <c r="H44" s="615">
        <f t="shared" ref="H44:H45" si="7">F44+G44</f>
        <v>0</v>
      </c>
      <c r="I44" s="584"/>
    </row>
    <row r="45" spans="1:9">
      <c r="A45" s="622">
        <v>16</v>
      </c>
      <c r="B45" s="433" t="s">
        <v>146</v>
      </c>
      <c r="C45" s="434"/>
      <c r="D45" s="434"/>
      <c r="E45" s="434" t="s">
        <v>90</v>
      </c>
      <c r="F45" s="273"/>
      <c r="G45" s="417">
        <f t="shared" si="6"/>
        <v>0</v>
      </c>
      <c r="H45" s="615">
        <f t="shared" si="7"/>
        <v>0</v>
      </c>
      <c r="I45" s="133"/>
    </row>
    <row r="46" spans="1:9" ht="9.9499999999999993" customHeight="1">
      <c r="A46" s="618"/>
      <c r="B46" s="429"/>
      <c r="C46" s="425"/>
      <c r="D46" s="134"/>
      <c r="E46" s="426"/>
      <c r="F46" s="274"/>
      <c r="G46" s="261"/>
      <c r="H46" s="620"/>
    </row>
    <row r="47" spans="1:9">
      <c r="A47" s="618"/>
      <c r="B47" s="432" t="s">
        <v>118</v>
      </c>
      <c r="C47" s="425"/>
      <c r="D47" s="262" t="s">
        <v>183</v>
      </c>
      <c r="E47" s="426"/>
      <c r="F47" s="274"/>
      <c r="G47" s="261"/>
      <c r="H47" s="620"/>
    </row>
    <row r="48" spans="1:9">
      <c r="A48" s="585">
        <v>17</v>
      </c>
      <c r="B48" s="432" t="s">
        <v>178</v>
      </c>
      <c r="C48" s="425"/>
      <c r="D48" s="134"/>
      <c r="E48" s="426"/>
      <c r="F48" s="273"/>
      <c r="G48" s="417">
        <f t="shared" ref="G48:G50" si="8">F48*G$14</f>
        <v>0</v>
      </c>
      <c r="H48" s="615">
        <f t="shared" ref="H48:H50" si="9">F48+G48</f>
        <v>0</v>
      </c>
    </row>
    <row r="49" spans="1:8">
      <c r="A49" s="585">
        <v>18</v>
      </c>
      <c r="B49" s="432" t="s">
        <v>179</v>
      </c>
      <c r="C49" s="425"/>
      <c r="D49" s="134"/>
      <c r="E49" s="426"/>
      <c r="F49" s="273"/>
      <c r="G49" s="417">
        <f t="shared" si="8"/>
        <v>0</v>
      </c>
      <c r="H49" s="615">
        <f t="shared" si="9"/>
        <v>0</v>
      </c>
    </row>
    <row r="50" spans="1:8">
      <c r="A50" s="585">
        <v>19</v>
      </c>
      <c r="B50" s="432" t="s">
        <v>180</v>
      </c>
      <c r="C50" s="425"/>
      <c r="D50" s="134"/>
      <c r="E50" s="426"/>
      <c r="F50" s="273"/>
      <c r="G50" s="417">
        <f t="shared" si="8"/>
        <v>0</v>
      </c>
      <c r="H50" s="615">
        <f t="shared" si="9"/>
        <v>0</v>
      </c>
    </row>
    <row r="51" spans="1:8" ht="9.9499999999999993" customHeight="1">
      <c r="A51" s="586"/>
      <c r="B51" s="429"/>
      <c r="C51" s="425"/>
      <c r="D51" s="134"/>
      <c r="E51" s="426"/>
      <c r="F51" s="274"/>
      <c r="G51" s="261"/>
      <c r="H51" s="620"/>
    </row>
    <row r="52" spans="1:8" s="158" customFormat="1">
      <c r="A52" s="585">
        <v>20</v>
      </c>
      <c r="B52" s="432" t="s">
        <v>181</v>
      </c>
      <c r="C52" s="425"/>
      <c r="D52" s="134"/>
      <c r="E52" s="426"/>
      <c r="F52" s="274"/>
      <c r="G52" s="261"/>
      <c r="H52" s="620"/>
    </row>
    <row r="53" spans="1:8">
      <c r="A53" s="585"/>
      <c r="B53" s="437" t="s">
        <v>120</v>
      </c>
      <c r="C53" s="425"/>
      <c r="D53" s="134"/>
      <c r="E53" s="426"/>
      <c r="F53" s="273"/>
      <c r="G53" s="417">
        <f t="shared" ref="G53:G54" si="10">F53*G$14</f>
        <v>0</v>
      </c>
      <c r="H53" s="615">
        <f t="shared" ref="H53:H54" si="11">F53+G53</f>
        <v>0</v>
      </c>
    </row>
    <row r="54" spans="1:8">
      <c r="A54" s="585"/>
      <c r="B54" s="424" t="s">
        <v>121</v>
      </c>
      <c r="C54" s="263"/>
      <c r="D54" s="134"/>
      <c r="E54" s="426"/>
      <c r="F54" s="273"/>
      <c r="G54" s="417">
        <f t="shared" si="10"/>
        <v>0</v>
      </c>
      <c r="H54" s="615">
        <f t="shared" si="11"/>
        <v>0</v>
      </c>
    </row>
    <row r="55" spans="1:8" ht="9.9499999999999993" customHeight="1">
      <c r="A55" s="586"/>
      <c r="B55" s="429"/>
      <c r="C55" s="425"/>
      <c r="D55" s="134"/>
      <c r="E55" s="426"/>
      <c r="F55" s="274"/>
      <c r="G55" s="261"/>
      <c r="H55" s="620"/>
    </row>
    <row r="56" spans="1:8" s="158" customFormat="1">
      <c r="A56" s="585">
        <v>21</v>
      </c>
      <c r="B56" s="432" t="s">
        <v>182</v>
      </c>
      <c r="C56" s="425"/>
      <c r="D56" s="134"/>
      <c r="E56" s="426"/>
      <c r="F56" s="274"/>
      <c r="G56" s="261"/>
      <c r="H56" s="620"/>
    </row>
    <row r="57" spans="1:8">
      <c r="A57" s="585"/>
      <c r="B57" s="431" t="s">
        <v>119</v>
      </c>
      <c r="C57" s="425"/>
      <c r="D57" s="134"/>
      <c r="E57" s="426"/>
      <c r="F57" s="273"/>
      <c r="G57" s="417">
        <f t="shared" ref="G57:G59" si="12">F57*G$14</f>
        <v>0</v>
      </c>
      <c r="H57" s="615">
        <f t="shared" ref="H57:H59" si="13">F57+G57</f>
        <v>0</v>
      </c>
    </row>
    <row r="58" spans="1:8">
      <c r="A58" s="585"/>
      <c r="B58" s="437" t="s">
        <v>120</v>
      </c>
      <c r="C58" s="425"/>
      <c r="D58" s="134"/>
      <c r="E58" s="426"/>
      <c r="F58" s="273"/>
      <c r="G58" s="417">
        <f t="shared" si="12"/>
        <v>0</v>
      </c>
      <c r="H58" s="615">
        <f t="shared" si="13"/>
        <v>0</v>
      </c>
    </row>
    <row r="59" spans="1:8">
      <c r="A59" s="585"/>
      <c r="B59" s="424" t="s">
        <v>121</v>
      </c>
      <c r="C59" s="263"/>
      <c r="D59" s="134"/>
      <c r="E59" s="426"/>
      <c r="F59" s="273"/>
      <c r="G59" s="417">
        <f t="shared" si="12"/>
        <v>0</v>
      </c>
      <c r="H59" s="615">
        <f t="shared" si="13"/>
        <v>0</v>
      </c>
    </row>
    <row r="60" spans="1:8" ht="9.9499999999999993" customHeight="1">
      <c r="A60" s="586"/>
      <c r="B60" s="429"/>
      <c r="C60" s="425"/>
      <c r="D60" s="134"/>
      <c r="E60" s="426"/>
      <c r="F60" s="274"/>
      <c r="G60" s="261"/>
      <c r="H60" s="620"/>
    </row>
    <row r="61" spans="1:8">
      <c r="A61" s="585">
        <v>22</v>
      </c>
      <c r="B61" s="430" t="s">
        <v>133</v>
      </c>
      <c r="C61" s="425"/>
      <c r="D61" s="134"/>
      <c r="E61" s="426"/>
      <c r="F61" s="273"/>
      <c r="G61" s="417">
        <f>F61*G$14</f>
        <v>0</v>
      </c>
      <c r="H61" s="615">
        <f>F61+G61</f>
        <v>0</v>
      </c>
    </row>
    <row r="62" spans="1:8" ht="9.9499999999999993" customHeight="1">
      <c r="A62" s="586"/>
      <c r="B62" s="429"/>
      <c r="C62" s="425"/>
      <c r="D62" s="134"/>
      <c r="E62" s="426"/>
      <c r="F62" s="274"/>
      <c r="G62" s="261"/>
      <c r="H62" s="620"/>
    </row>
    <row r="63" spans="1:8">
      <c r="A63" s="587">
        <v>23</v>
      </c>
      <c r="B63" s="438" t="s">
        <v>302</v>
      </c>
      <c r="C63" s="439"/>
      <c r="D63" s="120"/>
      <c r="E63" s="420"/>
      <c r="F63" s="273"/>
      <c r="G63" s="126"/>
      <c r="H63" s="616"/>
    </row>
    <row r="64" spans="1:8">
      <c r="A64" s="623"/>
      <c r="B64" s="440" t="s">
        <v>119</v>
      </c>
      <c r="C64" s="439"/>
      <c r="D64" s="120"/>
      <c r="E64" s="420"/>
      <c r="F64" s="273"/>
      <c r="G64" s="417">
        <f t="shared" ref="G64:G66" si="14">F64*G$14</f>
        <v>0</v>
      </c>
      <c r="H64" s="615">
        <f t="shared" ref="H64:H66" si="15">F64+G64</f>
        <v>0</v>
      </c>
    </row>
    <row r="65" spans="1:8">
      <c r="A65" s="623"/>
      <c r="B65" s="441" t="s">
        <v>120</v>
      </c>
      <c r="C65" s="439"/>
      <c r="D65" s="120"/>
      <c r="E65" s="420"/>
      <c r="F65" s="273"/>
      <c r="G65" s="417">
        <f t="shared" si="14"/>
        <v>0</v>
      </c>
      <c r="H65" s="615">
        <f t="shared" si="15"/>
        <v>0</v>
      </c>
    </row>
    <row r="66" spans="1:8">
      <c r="A66" s="623"/>
      <c r="B66" s="442" t="s">
        <v>121</v>
      </c>
      <c r="C66" s="117"/>
      <c r="D66" s="120"/>
      <c r="E66" s="420"/>
      <c r="F66" s="273"/>
      <c r="G66" s="417">
        <f t="shared" si="14"/>
        <v>0</v>
      </c>
      <c r="H66" s="615">
        <f t="shared" si="15"/>
        <v>0</v>
      </c>
    </row>
    <row r="67" spans="1:8" ht="15">
      <c r="A67" s="358"/>
      <c r="B67" s="443"/>
      <c r="C67" s="444"/>
      <c r="D67" s="444"/>
      <c r="E67" s="444"/>
      <c r="F67" s="445" t="s">
        <v>134</v>
      </c>
      <c r="G67" s="624"/>
      <c r="H67" s="625"/>
    </row>
    <row r="68" spans="1:8" ht="15">
      <c r="A68" s="358"/>
      <c r="B68" s="443"/>
      <c r="C68" s="444"/>
      <c r="D68" s="444"/>
      <c r="E68" s="444"/>
      <c r="F68" s="446"/>
      <c r="G68" s="447"/>
      <c r="H68" s="626"/>
    </row>
    <row r="69" spans="1:8" thickBot="1">
      <c r="A69" s="657"/>
      <c r="B69" s="658"/>
      <c r="C69" s="659"/>
      <c r="D69" s="659"/>
      <c r="E69" s="659"/>
      <c r="F69" s="660" t="s">
        <v>292</v>
      </c>
      <c r="G69" s="659"/>
      <c r="H69" s="661"/>
    </row>
    <row r="70" spans="1:8">
      <c r="A70" s="587">
        <v>24</v>
      </c>
      <c r="B70" s="650" t="s">
        <v>141</v>
      </c>
      <c r="C70" s="651"/>
      <c r="D70" s="652"/>
      <c r="E70" s="653"/>
      <c r="F70" s="654"/>
      <c r="G70" s="655"/>
      <c r="H70" s="656"/>
    </row>
    <row r="71" spans="1:8">
      <c r="A71" s="586"/>
      <c r="B71" s="440" t="s">
        <v>119</v>
      </c>
      <c r="C71" s="439"/>
      <c r="D71" s="120"/>
      <c r="E71" s="420"/>
      <c r="F71" s="273"/>
      <c r="G71" s="417">
        <f t="shared" ref="G71:G73" si="16">F71*G$14</f>
        <v>0</v>
      </c>
      <c r="H71" s="615">
        <f t="shared" ref="H71:H73" si="17">F71+G71</f>
        <v>0</v>
      </c>
    </row>
    <row r="72" spans="1:8">
      <c r="A72" s="586"/>
      <c r="B72" s="441" t="s">
        <v>120</v>
      </c>
      <c r="C72" s="439"/>
      <c r="D72" s="120"/>
      <c r="E72" s="420"/>
      <c r="F72" s="273"/>
      <c r="G72" s="417">
        <f t="shared" si="16"/>
        <v>0</v>
      </c>
      <c r="H72" s="615">
        <f t="shared" si="17"/>
        <v>0</v>
      </c>
    </row>
    <row r="73" spans="1:8">
      <c r="A73" s="586"/>
      <c r="B73" s="442" t="s">
        <v>121</v>
      </c>
      <c r="C73" s="117"/>
      <c r="D73" s="120"/>
      <c r="E73" s="420"/>
      <c r="F73" s="273"/>
      <c r="G73" s="417">
        <f t="shared" si="16"/>
        <v>0</v>
      </c>
      <c r="H73" s="615">
        <f t="shared" si="17"/>
        <v>0</v>
      </c>
    </row>
    <row r="74" spans="1:8" ht="9.9499999999999993" customHeight="1">
      <c r="A74" s="586"/>
      <c r="B74" s="429"/>
      <c r="C74" s="425"/>
      <c r="D74" s="134"/>
      <c r="E74" s="426"/>
      <c r="F74" s="274"/>
      <c r="G74" s="261"/>
      <c r="H74" s="620"/>
    </row>
    <row r="75" spans="1:8">
      <c r="A75" s="586">
        <v>25</v>
      </c>
      <c r="B75" s="438" t="s">
        <v>303</v>
      </c>
      <c r="C75" s="439"/>
      <c r="D75" s="120"/>
      <c r="E75" s="420"/>
      <c r="F75" s="273"/>
      <c r="G75" s="126"/>
      <c r="H75" s="616"/>
    </row>
    <row r="76" spans="1:8">
      <c r="A76" s="586"/>
      <c r="B76" s="440" t="s">
        <v>119</v>
      </c>
      <c r="C76" s="439"/>
      <c r="D76" s="120"/>
      <c r="E76" s="420"/>
      <c r="F76" s="273"/>
      <c r="G76" s="417">
        <f t="shared" ref="G76:G78" si="18">F76*G$14</f>
        <v>0</v>
      </c>
      <c r="H76" s="615">
        <f t="shared" ref="H76:H78" si="19">F76+G76</f>
        <v>0</v>
      </c>
    </row>
    <row r="77" spans="1:8">
      <c r="A77" s="586"/>
      <c r="B77" s="441" t="s">
        <v>120</v>
      </c>
      <c r="C77" s="439"/>
      <c r="D77" s="120"/>
      <c r="E77" s="420"/>
      <c r="F77" s="273"/>
      <c r="G77" s="417">
        <f t="shared" si="18"/>
        <v>0</v>
      </c>
      <c r="H77" s="615">
        <f t="shared" si="19"/>
        <v>0</v>
      </c>
    </row>
    <row r="78" spans="1:8">
      <c r="A78" s="586"/>
      <c r="B78" s="442" t="s">
        <v>121</v>
      </c>
      <c r="C78" s="117"/>
      <c r="D78" s="120"/>
      <c r="E78" s="420"/>
      <c r="F78" s="273"/>
      <c r="G78" s="417">
        <f t="shared" si="18"/>
        <v>0</v>
      </c>
      <c r="H78" s="615">
        <f t="shared" si="19"/>
        <v>0</v>
      </c>
    </row>
    <row r="79" spans="1:8" ht="9.9499999999999993" customHeight="1">
      <c r="A79" s="586"/>
      <c r="B79" s="429"/>
      <c r="C79" s="425"/>
      <c r="D79" s="134"/>
      <c r="E79" s="426"/>
      <c r="F79" s="274"/>
      <c r="G79" s="261"/>
      <c r="H79" s="620"/>
    </row>
    <row r="80" spans="1:8">
      <c r="A80" s="586">
        <v>26</v>
      </c>
      <c r="B80" s="438" t="s">
        <v>304</v>
      </c>
      <c r="C80" s="439"/>
      <c r="D80" s="120"/>
      <c r="E80" s="420"/>
      <c r="F80" s="273"/>
      <c r="G80" s="126"/>
      <c r="H80" s="616"/>
    </row>
    <row r="81" spans="1:8">
      <c r="A81" s="586"/>
      <c r="B81" s="440" t="s">
        <v>119</v>
      </c>
      <c r="C81" s="439"/>
      <c r="D81" s="120"/>
      <c r="E81" s="420"/>
      <c r="F81" s="273"/>
      <c r="G81" s="417">
        <f t="shared" ref="G81:G83" si="20">F81*G$14</f>
        <v>0</v>
      </c>
      <c r="H81" s="615">
        <f t="shared" ref="H81:H83" si="21">F81+G81</f>
        <v>0</v>
      </c>
    </row>
    <row r="82" spans="1:8">
      <c r="A82" s="586"/>
      <c r="B82" s="441" t="s">
        <v>120</v>
      </c>
      <c r="C82" s="439"/>
      <c r="D82" s="120"/>
      <c r="E82" s="420"/>
      <c r="F82" s="273"/>
      <c r="G82" s="417">
        <f t="shared" si="20"/>
        <v>0</v>
      </c>
      <c r="H82" s="615">
        <f t="shared" si="21"/>
        <v>0</v>
      </c>
    </row>
    <row r="83" spans="1:8">
      <c r="A83" s="588"/>
      <c r="B83" s="442" t="s">
        <v>121</v>
      </c>
      <c r="C83" s="117"/>
      <c r="D83" s="120"/>
      <c r="E83" s="420"/>
      <c r="F83" s="273"/>
      <c r="G83" s="417">
        <f t="shared" si="20"/>
        <v>0</v>
      </c>
      <c r="H83" s="615">
        <f t="shared" si="21"/>
        <v>0</v>
      </c>
    </row>
    <row r="84" spans="1:8" ht="9.9499999999999993" customHeight="1">
      <c r="A84" s="586"/>
      <c r="B84" s="429"/>
      <c r="C84" s="425"/>
      <c r="D84" s="134"/>
      <c r="E84" s="426"/>
      <c r="F84" s="274"/>
      <c r="G84" s="261"/>
      <c r="H84" s="620"/>
    </row>
    <row r="85" spans="1:8">
      <c r="A85" s="586">
        <v>27</v>
      </c>
      <c r="B85" s="438" t="s">
        <v>135</v>
      </c>
      <c r="C85" s="439"/>
      <c r="D85" s="120"/>
      <c r="E85" s="420"/>
      <c r="F85" s="273"/>
      <c r="G85" s="417">
        <f>F85*G$14</f>
        <v>0</v>
      </c>
      <c r="H85" s="615">
        <f>F85+G85</f>
        <v>0</v>
      </c>
    </row>
    <row r="86" spans="1:8" ht="9.9499999999999993" customHeight="1">
      <c r="A86" s="586"/>
      <c r="B86" s="429"/>
      <c r="C86" s="425"/>
      <c r="D86" s="134"/>
      <c r="E86" s="426"/>
      <c r="F86" s="274"/>
      <c r="G86" s="261"/>
      <c r="H86" s="620"/>
    </row>
    <row r="87" spans="1:8">
      <c r="A87" s="586"/>
      <c r="B87" s="438" t="s">
        <v>164</v>
      </c>
      <c r="C87" s="439"/>
      <c r="D87" s="120"/>
      <c r="E87" s="420"/>
      <c r="F87" s="273"/>
      <c r="G87" s="126"/>
      <c r="H87" s="616"/>
    </row>
    <row r="88" spans="1:8">
      <c r="A88" s="586">
        <v>28</v>
      </c>
      <c r="B88" s="448" t="s">
        <v>124</v>
      </c>
      <c r="C88" s="439"/>
      <c r="D88" s="120"/>
      <c r="E88" s="420"/>
      <c r="F88" s="273"/>
      <c r="G88" s="126"/>
      <c r="H88" s="616"/>
    </row>
    <row r="89" spans="1:8">
      <c r="A89" s="586"/>
      <c r="B89" s="449" t="s">
        <v>122</v>
      </c>
      <c r="C89" s="450"/>
      <c r="D89" s="121"/>
      <c r="E89" s="420"/>
      <c r="F89" s="273"/>
      <c r="G89" s="417">
        <f t="shared" ref="G89:G90" si="22">F89*G$14</f>
        <v>0</v>
      </c>
      <c r="H89" s="615">
        <f t="shared" ref="H89:H90" si="23">F89+G89</f>
        <v>0</v>
      </c>
    </row>
    <row r="90" spans="1:8">
      <c r="A90" s="588"/>
      <c r="B90" s="449" t="s">
        <v>123</v>
      </c>
      <c r="C90" s="450"/>
      <c r="D90" s="121"/>
      <c r="E90" s="451"/>
      <c r="F90" s="273"/>
      <c r="G90" s="417">
        <f t="shared" si="22"/>
        <v>0</v>
      </c>
      <c r="H90" s="615">
        <f t="shared" si="23"/>
        <v>0</v>
      </c>
    </row>
    <row r="91" spans="1:8">
      <c r="A91" s="586"/>
      <c r="B91" s="438"/>
      <c r="C91" s="439"/>
      <c r="D91" s="120"/>
      <c r="E91" s="420"/>
      <c r="F91" s="273"/>
      <c r="G91" s="126"/>
      <c r="H91" s="616"/>
    </row>
    <row r="92" spans="1:8" ht="18">
      <c r="A92" s="589"/>
      <c r="B92" s="452" t="s">
        <v>45</v>
      </c>
      <c r="C92" s="422"/>
      <c r="D92" s="119"/>
      <c r="E92" s="453"/>
      <c r="F92" s="129"/>
      <c r="G92" s="127"/>
      <c r="H92" s="617"/>
    </row>
    <row r="93" spans="1:8">
      <c r="A93" s="586">
        <v>29</v>
      </c>
      <c r="B93" s="441" t="s">
        <v>92</v>
      </c>
      <c r="C93" s="439"/>
      <c r="D93" s="120"/>
      <c r="E93" s="420"/>
      <c r="F93" s="273"/>
      <c r="G93" s="417">
        <f t="shared" ref="G93:G101" si="24">F93*G$14</f>
        <v>0</v>
      </c>
      <c r="H93" s="615">
        <f t="shared" ref="H93:H101" si="25">F93+G93</f>
        <v>0</v>
      </c>
    </row>
    <row r="94" spans="1:8">
      <c r="A94" s="586">
        <v>30</v>
      </c>
      <c r="B94" s="441" t="s">
        <v>93</v>
      </c>
      <c r="C94" s="439"/>
      <c r="D94" s="120"/>
      <c r="E94" s="420"/>
      <c r="F94" s="273"/>
      <c r="G94" s="417">
        <f t="shared" si="24"/>
        <v>0</v>
      </c>
      <c r="H94" s="615">
        <f t="shared" si="25"/>
        <v>0</v>
      </c>
    </row>
    <row r="95" spans="1:8">
      <c r="A95" s="586">
        <v>31</v>
      </c>
      <c r="B95" s="441" t="s">
        <v>94</v>
      </c>
      <c r="C95" s="439"/>
      <c r="D95" s="120"/>
      <c r="E95" s="420"/>
      <c r="F95" s="273"/>
      <c r="G95" s="417">
        <f t="shared" si="24"/>
        <v>0</v>
      </c>
      <c r="H95" s="615">
        <f t="shared" si="25"/>
        <v>0</v>
      </c>
    </row>
    <row r="96" spans="1:8">
      <c r="A96" s="586">
        <v>32</v>
      </c>
      <c r="B96" s="441" t="s">
        <v>95</v>
      </c>
      <c r="C96" s="439"/>
      <c r="D96" s="120"/>
      <c r="E96" s="420"/>
      <c r="F96" s="273"/>
      <c r="G96" s="417">
        <f t="shared" si="24"/>
        <v>0</v>
      </c>
      <c r="H96" s="615">
        <f t="shared" si="25"/>
        <v>0</v>
      </c>
    </row>
    <row r="97" spans="1:8">
      <c r="A97" s="586">
        <v>33</v>
      </c>
      <c r="B97" s="441" t="s">
        <v>96</v>
      </c>
      <c r="C97" s="439"/>
      <c r="D97" s="120"/>
      <c r="E97" s="420"/>
      <c r="F97" s="273"/>
      <c r="G97" s="417">
        <f t="shared" si="24"/>
        <v>0</v>
      </c>
      <c r="H97" s="615">
        <f t="shared" si="25"/>
        <v>0</v>
      </c>
    </row>
    <row r="98" spans="1:8">
      <c r="A98" s="586">
        <v>34</v>
      </c>
      <c r="B98" s="441" t="s">
        <v>97</v>
      </c>
      <c r="C98" s="439"/>
      <c r="D98" s="120"/>
      <c r="E98" s="420"/>
      <c r="F98" s="273"/>
      <c r="G98" s="417">
        <f t="shared" si="24"/>
        <v>0</v>
      </c>
      <c r="H98" s="615">
        <f t="shared" si="25"/>
        <v>0</v>
      </c>
    </row>
    <row r="99" spans="1:8">
      <c r="A99" s="586">
        <v>35</v>
      </c>
      <c r="B99" s="441" t="s">
        <v>98</v>
      </c>
      <c r="C99" s="439"/>
      <c r="D99" s="120"/>
      <c r="E99" s="420"/>
      <c r="F99" s="273"/>
      <c r="G99" s="417">
        <f t="shared" si="24"/>
        <v>0</v>
      </c>
      <c r="H99" s="615">
        <f t="shared" si="25"/>
        <v>0</v>
      </c>
    </row>
    <row r="100" spans="1:8">
      <c r="A100" s="586">
        <v>36</v>
      </c>
      <c r="B100" s="441" t="s">
        <v>99</v>
      </c>
      <c r="C100" s="439"/>
      <c r="D100" s="120"/>
      <c r="E100" s="420"/>
      <c r="F100" s="273"/>
      <c r="G100" s="417">
        <f t="shared" si="24"/>
        <v>0</v>
      </c>
      <c r="H100" s="615">
        <f t="shared" si="25"/>
        <v>0</v>
      </c>
    </row>
    <row r="101" spans="1:8">
      <c r="A101" s="586">
        <v>37</v>
      </c>
      <c r="B101" s="441" t="s">
        <v>100</v>
      </c>
      <c r="C101" s="439"/>
      <c r="D101" s="120"/>
      <c r="E101" s="420"/>
      <c r="F101" s="273"/>
      <c r="G101" s="417">
        <f t="shared" si="24"/>
        <v>0</v>
      </c>
      <c r="H101" s="615">
        <f t="shared" si="25"/>
        <v>0</v>
      </c>
    </row>
    <row r="102" spans="1:8" ht="9.9499999999999993" customHeight="1">
      <c r="A102" s="586"/>
      <c r="B102" s="429"/>
      <c r="C102" s="425"/>
      <c r="D102" s="134"/>
      <c r="E102" s="426"/>
      <c r="F102" s="274"/>
      <c r="G102" s="261"/>
      <c r="H102" s="620"/>
    </row>
    <row r="103" spans="1:8">
      <c r="A103" s="586">
        <v>38</v>
      </c>
      <c r="B103" s="441" t="s">
        <v>101</v>
      </c>
      <c r="C103" s="439"/>
      <c r="D103" s="120"/>
      <c r="E103" s="420"/>
      <c r="F103" s="273"/>
      <c r="G103" s="417">
        <f t="shared" ref="G103:G108" si="26">F103*G$14</f>
        <v>0</v>
      </c>
      <c r="H103" s="615">
        <f t="shared" ref="H103:H108" si="27">F103+G103</f>
        <v>0</v>
      </c>
    </row>
    <row r="104" spans="1:8">
      <c r="A104" s="586">
        <v>39</v>
      </c>
      <c r="B104" s="441" t="s">
        <v>102</v>
      </c>
      <c r="C104" s="439"/>
      <c r="D104" s="120"/>
      <c r="E104" s="420"/>
      <c r="F104" s="273"/>
      <c r="G104" s="417">
        <f t="shared" si="26"/>
        <v>0</v>
      </c>
      <c r="H104" s="615">
        <f t="shared" si="27"/>
        <v>0</v>
      </c>
    </row>
    <row r="105" spans="1:8">
      <c r="A105" s="586">
        <v>40</v>
      </c>
      <c r="B105" s="441" t="s">
        <v>103</v>
      </c>
      <c r="C105" s="439"/>
      <c r="D105" s="120"/>
      <c r="E105" s="420"/>
      <c r="F105" s="273"/>
      <c r="G105" s="417">
        <f t="shared" si="26"/>
        <v>0</v>
      </c>
      <c r="H105" s="615">
        <f t="shared" si="27"/>
        <v>0</v>
      </c>
    </row>
    <row r="106" spans="1:8">
      <c r="A106" s="586">
        <v>41</v>
      </c>
      <c r="B106" s="441" t="s">
        <v>104</v>
      </c>
      <c r="C106" s="439"/>
      <c r="D106" s="120"/>
      <c r="E106" s="420"/>
      <c r="F106" s="273"/>
      <c r="G106" s="417">
        <f t="shared" si="26"/>
        <v>0</v>
      </c>
      <c r="H106" s="615">
        <f t="shared" si="27"/>
        <v>0</v>
      </c>
    </row>
    <row r="107" spans="1:8">
      <c r="A107" s="586">
        <v>42</v>
      </c>
      <c r="B107" s="441" t="s">
        <v>105</v>
      </c>
      <c r="C107" s="454"/>
      <c r="D107" s="120"/>
      <c r="E107" s="420"/>
      <c r="F107" s="273"/>
      <c r="G107" s="417">
        <f t="shared" si="26"/>
        <v>0</v>
      </c>
      <c r="H107" s="615">
        <f t="shared" si="27"/>
        <v>0</v>
      </c>
    </row>
    <row r="108" spans="1:8">
      <c r="A108" s="586">
        <v>43</v>
      </c>
      <c r="B108" s="441" t="s">
        <v>106</v>
      </c>
      <c r="C108" s="439"/>
      <c r="D108" s="120"/>
      <c r="E108" s="420"/>
      <c r="F108" s="273"/>
      <c r="G108" s="417">
        <f t="shared" si="26"/>
        <v>0</v>
      </c>
      <c r="H108" s="615">
        <f t="shared" si="27"/>
        <v>0</v>
      </c>
    </row>
    <row r="109" spans="1:8" ht="9.9499999999999993" customHeight="1">
      <c r="A109" s="586"/>
      <c r="B109" s="429"/>
      <c r="C109" s="425"/>
      <c r="D109" s="134"/>
      <c r="E109" s="426"/>
      <c r="F109" s="274"/>
      <c r="G109" s="261"/>
      <c r="H109" s="620"/>
    </row>
    <row r="110" spans="1:8">
      <c r="A110" s="586">
        <v>44</v>
      </c>
      <c r="B110" s="592" t="s">
        <v>325</v>
      </c>
      <c r="C110" s="593"/>
      <c r="D110" s="120"/>
      <c r="E110" s="594"/>
      <c r="F110" s="273"/>
      <c r="G110" s="417">
        <f t="shared" ref="G110:G117" si="28">F110*G$14</f>
        <v>0</v>
      </c>
      <c r="H110" s="615">
        <f t="shared" ref="H110:H117" si="29">F110+G110</f>
        <v>0</v>
      </c>
    </row>
    <row r="111" spans="1:8">
      <c r="A111" s="586">
        <v>45</v>
      </c>
      <c r="B111" s="592" t="s">
        <v>326</v>
      </c>
      <c r="C111" s="593"/>
      <c r="D111" s="120"/>
      <c r="E111" s="594"/>
      <c r="F111" s="273"/>
      <c r="G111" s="417">
        <f t="shared" si="28"/>
        <v>0</v>
      </c>
      <c r="H111" s="615">
        <f t="shared" si="29"/>
        <v>0</v>
      </c>
    </row>
    <row r="112" spans="1:8">
      <c r="A112" s="586">
        <v>46</v>
      </c>
      <c r="B112" s="592" t="s">
        <v>327</v>
      </c>
      <c r="C112" s="593"/>
      <c r="D112" s="120"/>
      <c r="E112" s="594"/>
      <c r="F112" s="273"/>
      <c r="G112" s="417">
        <f t="shared" si="28"/>
        <v>0</v>
      </c>
      <c r="H112" s="615">
        <f t="shared" si="29"/>
        <v>0</v>
      </c>
    </row>
    <row r="113" spans="1:8">
      <c r="A113" s="586">
        <v>47</v>
      </c>
      <c r="B113" s="592" t="s">
        <v>328</v>
      </c>
      <c r="C113" s="593"/>
      <c r="D113" s="120"/>
      <c r="E113" s="594"/>
      <c r="F113" s="273"/>
      <c r="G113" s="417">
        <f t="shared" si="28"/>
        <v>0</v>
      </c>
      <c r="H113" s="615">
        <f t="shared" si="29"/>
        <v>0</v>
      </c>
    </row>
    <row r="114" spans="1:8">
      <c r="A114" s="586">
        <v>48</v>
      </c>
      <c r="B114" s="592" t="s">
        <v>125</v>
      </c>
      <c r="C114" s="595"/>
      <c r="D114" s="140"/>
      <c r="E114" s="594"/>
      <c r="F114" s="273"/>
      <c r="G114" s="417">
        <f t="shared" si="28"/>
        <v>0</v>
      </c>
      <c r="H114" s="615">
        <f t="shared" si="29"/>
        <v>0</v>
      </c>
    </row>
    <row r="115" spans="1:8">
      <c r="A115" s="586">
        <v>49</v>
      </c>
      <c r="B115" s="592" t="s">
        <v>126</v>
      </c>
      <c r="C115" s="595"/>
      <c r="D115" s="140"/>
      <c r="E115" s="594"/>
      <c r="F115" s="273"/>
      <c r="G115" s="417">
        <f t="shared" si="28"/>
        <v>0</v>
      </c>
      <c r="H115" s="615">
        <f t="shared" si="29"/>
        <v>0</v>
      </c>
    </row>
    <row r="116" spans="1:8">
      <c r="A116" s="586">
        <v>50</v>
      </c>
      <c r="B116" s="592" t="s">
        <v>127</v>
      </c>
      <c r="C116" s="595"/>
      <c r="D116" s="140"/>
      <c r="E116" s="594"/>
      <c r="F116" s="273"/>
      <c r="G116" s="417">
        <f t="shared" si="28"/>
        <v>0</v>
      </c>
      <c r="H116" s="615">
        <f t="shared" si="29"/>
        <v>0</v>
      </c>
    </row>
    <row r="117" spans="1:8">
      <c r="A117" s="586">
        <v>51</v>
      </c>
      <c r="B117" s="592" t="s">
        <v>128</v>
      </c>
      <c r="C117" s="595"/>
      <c r="D117" s="140"/>
      <c r="E117" s="594"/>
      <c r="F117" s="273"/>
      <c r="G117" s="417">
        <f t="shared" si="28"/>
        <v>0</v>
      </c>
      <c r="H117" s="615">
        <f t="shared" si="29"/>
        <v>0</v>
      </c>
    </row>
    <row r="118" spans="1:8">
      <c r="A118" s="586"/>
      <c r="B118" s="455"/>
      <c r="C118" s="456"/>
      <c r="D118" s="140"/>
      <c r="E118" s="416"/>
      <c r="F118" s="273"/>
      <c r="G118" s="417"/>
      <c r="H118" s="615"/>
    </row>
    <row r="119" spans="1:8" ht="9" customHeight="1">
      <c r="A119" s="597"/>
      <c r="B119" s="476"/>
      <c r="C119" s="477"/>
      <c r="D119" s="138"/>
      <c r="E119" s="460"/>
      <c r="F119" s="278"/>
      <c r="G119" s="152"/>
      <c r="H119" s="627"/>
    </row>
    <row r="120" spans="1:8" ht="15">
      <c r="A120" s="367"/>
      <c r="B120" s="443"/>
      <c r="C120" s="444"/>
      <c r="D120" s="444"/>
      <c r="E120" s="444"/>
      <c r="F120" s="445" t="s">
        <v>134</v>
      </c>
      <c r="G120" s="628"/>
      <c r="H120" s="625"/>
    </row>
    <row r="121" spans="1:8" ht="15">
      <c r="A121" s="367"/>
      <c r="B121" s="443"/>
      <c r="C121" s="444"/>
      <c r="D121" s="444"/>
      <c r="E121" s="444"/>
      <c r="F121" s="446"/>
      <c r="G121" s="447"/>
      <c r="H121" s="626"/>
    </row>
    <row r="122" spans="1:8" thickBot="1">
      <c r="A122" s="674"/>
      <c r="B122" s="658"/>
      <c r="C122" s="659"/>
      <c r="D122" s="659"/>
      <c r="E122" s="659"/>
      <c r="F122" s="660" t="s">
        <v>292</v>
      </c>
      <c r="G122" s="659"/>
      <c r="H122" s="661"/>
    </row>
    <row r="123" spans="1:8" ht="15.95" customHeight="1">
      <c r="A123" s="590"/>
      <c r="B123" s="662" t="s">
        <v>132</v>
      </c>
      <c r="C123" s="663"/>
      <c r="D123" s="664"/>
      <c r="E123" s="653"/>
      <c r="F123" s="665"/>
      <c r="G123" s="666"/>
      <c r="H123" s="667"/>
    </row>
    <row r="124" spans="1:8" s="158" customFormat="1">
      <c r="A124" s="586">
        <v>52</v>
      </c>
      <c r="B124" s="455" t="s">
        <v>129</v>
      </c>
      <c r="C124" s="456"/>
      <c r="D124" s="140"/>
      <c r="E124" s="416"/>
      <c r="F124" s="276"/>
      <c r="G124" s="417"/>
      <c r="H124" s="615"/>
    </row>
    <row r="125" spans="1:8" s="158" customFormat="1">
      <c r="A125" s="586"/>
      <c r="B125" s="455" t="s">
        <v>109</v>
      </c>
      <c r="C125" s="456"/>
      <c r="D125" s="140"/>
      <c r="E125" s="459"/>
      <c r="F125" s="273"/>
      <c r="G125" s="417">
        <f>F125*G$14</f>
        <v>0</v>
      </c>
      <c r="H125" s="615">
        <f t="shared" ref="H125:H127" si="30">F125+G125</f>
        <v>0</v>
      </c>
    </row>
    <row r="126" spans="1:8" s="158" customFormat="1">
      <c r="A126" s="586"/>
      <c r="B126" s="455" t="s">
        <v>166</v>
      </c>
      <c r="C126" s="456"/>
      <c r="D126" s="140"/>
      <c r="E126" s="459"/>
      <c r="F126" s="273"/>
      <c r="G126" s="417">
        <f>F126*G$14</f>
        <v>0</v>
      </c>
      <c r="H126" s="615">
        <f t="shared" si="30"/>
        <v>0</v>
      </c>
    </row>
    <row r="127" spans="1:8" s="158" customFormat="1">
      <c r="A127" s="586"/>
      <c r="B127" s="455" t="s">
        <v>167</v>
      </c>
      <c r="C127" s="456"/>
      <c r="D127" s="140"/>
      <c r="E127" s="459"/>
      <c r="F127" s="273"/>
      <c r="G127" s="417">
        <f>F127*G$14</f>
        <v>0</v>
      </c>
      <c r="H127" s="615">
        <f t="shared" si="30"/>
        <v>0</v>
      </c>
    </row>
    <row r="128" spans="1:8" ht="9" customHeight="1">
      <c r="A128" s="631"/>
      <c r="B128" s="455"/>
      <c r="C128" s="456"/>
      <c r="D128" s="140"/>
      <c r="E128" s="416"/>
      <c r="F128" s="275"/>
      <c r="G128" s="417"/>
      <c r="H128" s="615"/>
    </row>
    <row r="129" spans="1:9" ht="15.95" customHeight="1">
      <c r="A129" s="632"/>
      <c r="B129" s="457" t="s">
        <v>47</v>
      </c>
      <c r="C129" s="458"/>
      <c r="D129" s="124"/>
      <c r="E129" s="420"/>
      <c r="F129" s="275"/>
      <c r="G129" s="128"/>
      <c r="H129" s="630"/>
    </row>
    <row r="130" spans="1:9">
      <c r="A130" s="632">
        <v>53</v>
      </c>
      <c r="B130" s="449" t="s">
        <v>107</v>
      </c>
      <c r="C130" s="450"/>
      <c r="D130" s="121"/>
      <c r="E130" s="420"/>
      <c r="F130" s="273"/>
      <c r="G130" s="417">
        <f>F130*G$14</f>
        <v>0</v>
      </c>
      <c r="H130" s="615">
        <f t="shared" ref="H130:H131" si="31">F130+G130</f>
        <v>0</v>
      </c>
    </row>
    <row r="131" spans="1:9">
      <c r="A131" s="633"/>
      <c r="B131" s="468" t="s">
        <v>108</v>
      </c>
      <c r="C131" s="469"/>
      <c r="D131" s="123"/>
      <c r="E131" s="420"/>
      <c r="F131" s="273"/>
      <c r="G131" s="417">
        <f>F131*G$14</f>
        <v>0</v>
      </c>
      <c r="H131" s="615">
        <f t="shared" si="31"/>
        <v>0</v>
      </c>
    </row>
    <row r="132" spans="1:9" ht="9" customHeight="1">
      <c r="A132" s="631"/>
      <c r="B132" s="455"/>
      <c r="C132" s="456"/>
      <c r="D132" s="140"/>
      <c r="E132" s="416"/>
      <c r="F132" s="275"/>
      <c r="G132" s="417"/>
      <c r="H132" s="615"/>
    </row>
    <row r="133" spans="1:9" ht="15.95" customHeight="1">
      <c r="A133" s="590"/>
      <c r="B133" s="457" t="s">
        <v>46</v>
      </c>
      <c r="C133" s="458"/>
      <c r="D133" s="124"/>
      <c r="E133" s="420"/>
      <c r="F133" s="275"/>
      <c r="G133" s="128"/>
      <c r="H133" s="630"/>
    </row>
    <row r="134" spans="1:9">
      <c r="A134" s="596">
        <v>54</v>
      </c>
      <c r="B134" s="461" t="s">
        <v>190</v>
      </c>
      <c r="C134" s="462"/>
      <c r="D134" s="264"/>
      <c r="E134" s="426"/>
      <c r="F134" s="277"/>
      <c r="G134" s="265"/>
      <c r="H134" s="634"/>
    </row>
    <row r="135" spans="1:9">
      <c r="A135" s="596"/>
      <c r="B135" s="463" t="s">
        <v>188</v>
      </c>
      <c r="C135" s="462"/>
      <c r="D135" s="264"/>
      <c r="E135" s="426"/>
      <c r="F135" s="273"/>
      <c r="G135" s="417">
        <f>F135*G$14</f>
        <v>0</v>
      </c>
      <c r="H135" s="615">
        <f>F135+G135</f>
        <v>0</v>
      </c>
    </row>
    <row r="136" spans="1:9" ht="9" customHeight="1">
      <c r="A136" s="591"/>
      <c r="B136" s="455"/>
      <c r="C136" s="456"/>
      <c r="D136" s="140"/>
      <c r="E136" s="416"/>
      <c r="F136" s="275"/>
      <c r="G136" s="417"/>
      <c r="H136" s="615"/>
    </row>
    <row r="137" spans="1:9" s="267" customFormat="1">
      <c r="A137" s="596">
        <v>55</v>
      </c>
      <c r="B137" s="461" t="s">
        <v>252</v>
      </c>
      <c r="C137" s="462"/>
      <c r="D137" s="264"/>
      <c r="E137" s="426"/>
      <c r="F137" s="277"/>
      <c r="G137" s="266"/>
      <c r="H137" s="635"/>
    </row>
    <row r="138" spans="1:9" s="267" customFormat="1">
      <c r="A138" s="596"/>
      <c r="B138" s="463" t="s">
        <v>189</v>
      </c>
      <c r="C138" s="462"/>
      <c r="D138" s="264"/>
      <c r="E138" s="426"/>
      <c r="F138" s="273"/>
      <c r="G138" s="417">
        <f>F138*G$14</f>
        <v>0</v>
      </c>
      <c r="H138" s="615">
        <f>F138+G138</f>
        <v>0</v>
      </c>
    </row>
    <row r="139" spans="1:9" ht="9" customHeight="1">
      <c r="A139" s="591"/>
      <c r="B139" s="455"/>
      <c r="C139" s="456"/>
      <c r="D139" s="140"/>
      <c r="E139" s="416"/>
      <c r="F139" s="275"/>
      <c r="G139" s="417"/>
      <c r="H139" s="615"/>
    </row>
    <row r="140" spans="1:9" s="267" customFormat="1">
      <c r="A140" s="596">
        <v>56</v>
      </c>
      <c r="B140" s="461" t="s">
        <v>253</v>
      </c>
      <c r="C140" s="462"/>
      <c r="D140" s="264"/>
      <c r="E140" s="426"/>
      <c r="F140" s="277"/>
      <c r="G140" s="266"/>
      <c r="H140" s="635"/>
    </row>
    <row r="141" spans="1:9" s="267" customFormat="1">
      <c r="A141" s="596"/>
      <c r="B141" s="463" t="s">
        <v>254</v>
      </c>
      <c r="C141" s="462"/>
      <c r="D141" s="264"/>
      <c r="E141" s="426"/>
      <c r="F141" s="273"/>
      <c r="G141" s="417">
        <f>F141*G$14</f>
        <v>0</v>
      </c>
      <c r="H141" s="615">
        <f>F141+G141</f>
        <v>0</v>
      </c>
      <c r="I141" s="268"/>
    </row>
    <row r="142" spans="1:9" ht="9" customHeight="1">
      <c r="A142" s="591"/>
      <c r="B142" s="455"/>
      <c r="C142" s="456"/>
      <c r="D142" s="140"/>
      <c r="E142" s="416"/>
      <c r="F142" s="275"/>
      <c r="G142" s="417"/>
      <c r="H142" s="615"/>
    </row>
    <row r="143" spans="1:9">
      <c r="A143" s="596">
        <v>57</v>
      </c>
      <c r="B143" s="464" t="s">
        <v>184</v>
      </c>
      <c r="C143" s="450"/>
      <c r="D143" s="121"/>
      <c r="E143" s="420"/>
      <c r="F143" s="275"/>
      <c r="G143" s="137"/>
      <c r="H143" s="636"/>
    </row>
    <row r="144" spans="1:9">
      <c r="A144" s="596"/>
      <c r="B144" s="465" t="s">
        <v>270</v>
      </c>
      <c r="C144" s="450"/>
      <c r="D144" s="121"/>
      <c r="E144" s="420"/>
      <c r="F144" s="275"/>
      <c r="G144" s="137"/>
      <c r="H144" s="636"/>
    </row>
    <row r="145" spans="1:9">
      <c r="A145" s="586"/>
      <c r="B145" s="466" t="s">
        <v>185</v>
      </c>
      <c r="C145" s="467" t="s">
        <v>70</v>
      </c>
      <c r="D145" s="144"/>
      <c r="E145" s="416"/>
      <c r="F145" s="273"/>
      <c r="G145" s="417">
        <f t="shared" ref="G145:G146" si="32">F145*G$14</f>
        <v>0</v>
      </c>
      <c r="H145" s="615">
        <f t="shared" ref="H145:H146" si="33">F145+G145</f>
        <v>0</v>
      </c>
    </row>
    <row r="146" spans="1:9">
      <c r="A146" s="591"/>
      <c r="B146" s="466" t="s">
        <v>186</v>
      </c>
      <c r="C146" s="467" t="s">
        <v>70</v>
      </c>
      <c r="D146" s="144"/>
      <c r="E146" s="416"/>
      <c r="F146" s="273"/>
      <c r="G146" s="417">
        <f t="shared" si="32"/>
        <v>0</v>
      </c>
      <c r="H146" s="615">
        <f t="shared" si="33"/>
        <v>0</v>
      </c>
    </row>
    <row r="147" spans="1:9" ht="9" customHeight="1">
      <c r="A147" s="591"/>
      <c r="B147" s="455"/>
      <c r="C147" s="456"/>
      <c r="D147" s="140"/>
      <c r="E147" s="416"/>
      <c r="F147" s="275"/>
      <c r="G147" s="417"/>
      <c r="H147" s="615"/>
    </row>
    <row r="148" spans="1:9">
      <c r="A148" s="586"/>
      <c r="B148" s="464" t="s">
        <v>187</v>
      </c>
      <c r="C148" s="450"/>
      <c r="D148" s="121"/>
      <c r="E148" s="420"/>
      <c r="F148" s="275"/>
      <c r="G148" s="128"/>
      <c r="H148" s="630"/>
    </row>
    <row r="149" spans="1:9">
      <c r="A149" s="591">
        <v>58</v>
      </c>
      <c r="B149" s="465" t="s">
        <v>270</v>
      </c>
      <c r="C149" s="450"/>
      <c r="D149" s="121"/>
      <c r="E149" s="420"/>
      <c r="F149" s="275"/>
      <c r="G149" s="128"/>
      <c r="H149" s="630"/>
    </row>
    <row r="150" spans="1:9" s="268" customFormat="1">
      <c r="A150" s="591"/>
      <c r="B150" s="463" t="s">
        <v>241</v>
      </c>
      <c r="C150" s="462" t="s">
        <v>70</v>
      </c>
      <c r="D150" s="264"/>
      <c r="E150" s="426"/>
      <c r="F150" s="273"/>
      <c r="G150" s="417">
        <f>F150*G$14</f>
        <v>0</v>
      </c>
      <c r="H150" s="615">
        <f>F150+G150</f>
        <v>0</v>
      </c>
    </row>
    <row r="151" spans="1:9" ht="9" customHeight="1">
      <c r="A151" s="591"/>
      <c r="B151" s="455"/>
      <c r="C151" s="456"/>
      <c r="D151" s="140"/>
      <c r="E151" s="416"/>
      <c r="F151" s="275"/>
      <c r="G151" s="417"/>
      <c r="H151" s="615"/>
    </row>
    <row r="152" spans="1:9" s="267" customFormat="1">
      <c r="A152" s="591"/>
      <c r="B152" s="461" t="s">
        <v>255</v>
      </c>
      <c r="C152" s="462"/>
      <c r="D152" s="264"/>
      <c r="E152" s="426"/>
      <c r="F152" s="277"/>
      <c r="G152" s="265"/>
      <c r="H152" s="634"/>
    </row>
    <row r="153" spans="1:9" s="267" customFormat="1">
      <c r="A153" s="591"/>
      <c r="B153" s="465" t="s">
        <v>270</v>
      </c>
      <c r="C153" s="462"/>
      <c r="D153" s="264"/>
      <c r="E153" s="426"/>
      <c r="F153" s="277"/>
      <c r="G153" s="265"/>
      <c r="H153" s="634"/>
    </row>
    <row r="154" spans="1:9" s="267" customFormat="1">
      <c r="A154" s="596">
        <v>60</v>
      </c>
      <c r="B154" s="463" t="s">
        <v>136</v>
      </c>
      <c r="C154" s="462" t="s">
        <v>70</v>
      </c>
      <c r="D154" s="264"/>
      <c r="E154" s="426"/>
      <c r="F154" s="273"/>
      <c r="G154" s="417">
        <f t="shared" ref="G154:G156" si="34">F154*G$14</f>
        <v>0</v>
      </c>
      <c r="H154" s="615">
        <f t="shared" ref="H154:H156" si="35">F154+G154</f>
        <v>0</v>
      </c>
      <c r="I154" s="268"/>
    </row>
    <row r="155" spans="1:9" s="267" customFormat="1">
      <c r="A155" s="596">
        <v>61</v>
      </c>
      <c r="B155" s="463" t="s">
        <v>242</v>
      </c>
      <c r="C155" s="462" t="s">
        <v>70</v>
      </c>
      <c r="D155" s="264"/>
      <c r="E155" s="426"/>
      <c r="F155" s="273"/>
      <c r="G155" s="417">
        <f t="shared" si="34"/>
        <v>0</v>
      </c>
      <c r="H155" s="615">
        <f t="shared" si="35"/>
        <v>0</v>
      </c>
      <c r="I155" s="268"/>
    </row>
    <row r="156" spans="1:9">
      <c r="A156" s="591">
        <v>62</v>
      </c>
      <c r="B156" s="449" t="s">
        <v>69</v>
      </c>
      <c r="C156" s="450" t="s">
        <v>70</v>
      </c>
      <c r="D156" s="121"/>
      <c r="E156" s="420"/>
      <c r="F156" s="273"/>
      <c r="G156" s="417">
        <f t="shared" si="34"/>
        <v>0</v>
      </c>
      <c r="H156" s="615">
        <f t="shared" si="35"/>
        <v>0</v>
      </c>
    </row>
    <row r="157" spans="1:9" ht="9" customHeight="1">
      <c r="A157" s="586"/>
      <c r="B157" s="455"/>
      <c r="C157" s="456"/>
      <c r="D157" s="140"/>
      <c r="E157" s="416"/>
      <c r="F157" s="275"/>
      <c r="G157" s="417"/>
      <c r="H157" s="615"/>
    </row>
    <row r="158" spans="1:9" ht="15.95" customHeight="1">
      <c r="A158" s="591"/>
      <c r="B158" s="457" t="s">
        <v>48</v>
      </c>
      <c r="C158" s="458"/>
      <c r="D158" s="124"/>
      <c r="E158" s="420"/>
      <c r="F158" s="275"/>
      <c r="G158" s="128"/>
      <c r="H158" s="630"/>
    </row>
    <row r="159" spans="1:9">
      <c r="A159" s="591">
        <v>63</v>
      </c>
      <c r="B159" s="464" t="s">
        <v>110</v>
      </c>
      <c r="C159" s="422"/>
      <c r="D159" s="121" t="s">
        <v>89</v>
      </c>
      <c r="E159" s="453"/>
      <c r="F159" s="273"/>
      <c r="G159" s="417">
        <f t="shared" ref="G159:G160" si="36">F159*G$14</f>
        <v>0</v>
      </c>
      <c r="H159" s="615">
        <f t="shared" ref="H159:H160" si="37">F159+G159</f>
        <v>0</v>
      </c>
    </row>
    <row r="160" spans="1:9">
      <c r="A160" s="591"/>
      <c r="B160" s="464"/>
      <c r="C160" s="422"/>
      <c r="D160" s="139" t="s">
        <v>111</v>
      </c>
      <c r="E160" s="453"/>
      <c r="F160" s="273"/>
      <c r="G160" s="417">
        <f t="shared" si="36"/>
        <v>0</v>
      </c>
      <c r="H160" s="615">
        <f t="shared" si="37"/>
        <v>0</v>
      </c>
    </row>
    <row r="161" spans="1:8" ht="15">
      <c r="A161" s="591"/>
      <c r="B161" s="516" t="s">
        <v>282</v>
      </c>
      <c r="C161" s="517"/>
      <c r="D161" s="517"/>
      <c r="E161" s="517"/>
      <c r="F161" s="517"/>
      <c r="G161" s="518"/>
      <c r="H161" s="616"/>
    </row>
    <row r="162" spans="1:8">
      <c r="A162" s="591">
        <v>64</v>
      </c>
      <c r="B162" s="464" t="s">
        <v>168</v>
      </c>
      <c r="C162" s="422"/>
      <c r="D162" s="121" t="s">
        <v>89</v>
      </c>
      <c r="E162" s="453"/>
      <c r="F162" s="273"/>
      <c r="G162" s="417">
        <f>F162*G$14</f>
        <v>0</v>
      </c>
      <c r="H162" s="615">
        <f>F162+G162</f>
        <v>0</v>
      </c>
    </row>
    <row r="163" spans="1:8" ht="9" customHeight="1">
      <c r="A163" s="591"/>
      <c r="B163" s="455"/>
      <c r="C163" s="456"/>
      <c r="D163" s="140"/>
      <c r="E163" s="416"/>
      <c r="F163" s="275"/>
      <c r="G163" s="417"/>
      <c r="H163" s="615"/>
    </row>
    <row r="164" spans="1:8" ht="12" customHeight="1">
      <c r="A164" s="591"/>
      <c r="B164" s="470" t="s">
        <v>71</v>
      </c>
      <c r="C164" s="471"/>
      <c r="D164" s="122"/>
      <c r="E164" s="472"/>
      <c r="F164" s="129"/>
      <c r="G164" s="129"/>
      <c r="H164" s="637"/>
    </row>
    <row r="165" spans="1:8" ht="14.1" customHeight="1">
      <c r="A165" s="591">
        <v>65</v>
      </c>
      <c r="B165" s="449" t="s">
        <v>256</v>
      </c>
      <c r="C165" s="450"/>
      <c r="D165" s="121"/>
      <c r="E165" s="420"/>
      <c r="F165" s="273"/>
      <c r="G165" s="417">
        <f t="shared" ref="G165:G169" si="38">F165*G$14</f>
        <v>0</v>
      </c>
      <c r="H165" s="615">
        <f t="shared" ref="H165:H169" si="39">F165+G165</f>
        <v>0</v>
      </c>
    </row>
    <row r="166" spans="1:8" ht="14.1" customHeight="1">
      <c r="A166" s="591">
        <v>66</v>
      </c>
      <c r="B166" s="449" t="s">
        <v>257</v>
      </c>
      <c r="C166" s="450"/>
      <c r="D166" s="121"/>
      <c r="E166" s="420"/>
      <c r="F166" s="273"/>
      <c r="G166" s="417">
        <f t="shared" si="38"/>
        <v>0</v>
      </c>
      <c r="H166" s="615">
        <f t="shared" si="39"/>
        <v>0</v>
      </c>
    </row>
    <row r="167" spans="1:8" ht="14.1" customHeight="1">
      <c r="A167" s="591">
        <v>67</v>
      </c>
      <c r="B167" s="449" t="s">
        <v>285</v>
      </c>
      <c r="C167" s="450" t="s">
        <v>72</v>
      </c>
      <c r="D167" s="121" t="s">
        <v>89</v>
      </c>
      <c r="E167" s="420"/>
      <c r="F167" s="273"/>
      <c r="G167" s="417">
        <f t="shared" si="38"/>
        <v>0</v>
      </c>
      <c r="H167" s="615">
        <f t="shared" si="39"/>
        <v>0</v>
      </c>
    </row>
    <row r="168" spans="1:8" ht="14.1" customHeight="1">
      <c r="A168" s="591">
        <v>68</v>
      </c>
      <c r="B168" s="449" t="s">
        <v>284</v>
      </c>
      <c r="C168" s="450" t="s">
        <v>73</v>
      </c>
      <c r="D168" s="121" t="s">
        <v>89</v>
      </c>
      <c r="E168" s="420"/>
      <c r="F168" s="273"/>
      <c r="G168" s="417">
        <f t="shared" si="38"/>
        <v>0</v>
      </c>
      <c r="H168" s="615">
        <f t="shared" si="39"/>
        <v>0</v>
      </c>
    </row>
    <row r="169" spans="1:8" ht="14.1" customHeight="1">
      <c r="A169" s="591">
        <v>69</v>
      </c>
      <c r="B169" s="449" t="s">
        <v>283</v>
      </c>
      <c r="C169" s="450" t="s">
        <v>72</v>
      </c>
      <c r="D169" s="121" t="s">
        <v>89</v>
      </c>
      <c r="E169" s="420"/>
      <c r="F169" s="273"/>
      <c r="G169" s="417">
        <f t="shared" si="38"/>
        <v>0</v>
      </c>
      <c r="H169" s="615">
        <f t="shared" si="39"/>
        <v>0</v>
      </c>
    </row>
    <row r="170" spans="1:8" ht="8.1" customHeight="1">
      <c r="A170" s="591"/>
      <c r="B170" s="449"/>
      <c r="C170" s="450"/>
      <c r="D170" s="121"/>
      <c r="E170" s="473"/>
      <c r="F170" s="275"/>
      <c r="G170" s="128"/>
      <c r="H170" s="630"/>
    </row>
    <row r="171" spans="1:8" ht="12" customHeight="1">
      <c r="A171" s="591"/>
      <c r="B171" s="470" t="s">
        <v>74</v>
      </c>
      <c r="C171" s="471"/>
      <c r="D171" s="122"/>
      <c r="E171" s="472"/>
      <c r="F171" s="129"/>
      <c r="G171" s="129"/>
      <c r="H171" s="637"/>
    </row>
    <row r="172" spans="1:8" ht="14.1" customHeight="1">
      <c r="A172" s="591">
        <v>77</v>
      </c>
      <c r="B172" s="449" t="s">
        <v>286</v>
      </c>
      <c r="C172" s="450" t="s">
        <v>75</v>
      </c>
      <c r="D172" s="121" t="s">
        <v>89</v>
      </c>
      <c r="E172" s="420"/>
      <c r="F172" s="273"/>
      <c r="G172" s="417">
        <f t="shared" ref="G172:G173" si="40">F172*G$14</f>
        <v>0</v>
      </c>
      <c r="H172" s="615">
        <f t="shared" ref="H172:H173" si="41">F172+G172</f>
        <v>0</v>
      </c>
    </row>
    <row r="173" spans="1:8" ht="14.1" customHeight="1">
      <c r="A173" s="591">
        <v>90</v>
      </c>
      <c r="B173" s="474" t="s">
        <v>287</v>
      </c>
      <c r="C173" s="450" t="s">
        <v>75</v>
      </c>
      <c r="D173" s="121" t="s">
        <v>89</v>
      </c>
      <c r="E173" s="420"/>
      <c r="F173" s="273"/>
      <c r="G173" s="417">
        <f t="shared" si="40"/>
        <v>0</v>
      </c>
      <c r="H173" s="615">
        <f t="shared" si="41"/>
        <v>0</v>
      </c>
    </row>
    <row r="174" spans="1:8" ht="8.1" customHeight="1">
      <c r="A174" s="591"/>
      <c r="B174" s="449"/>
      <c r="C174" s="450"/>
      <c r="D174" s="121"/>
      <c r="E174" s="473"/>
      <c r="F174" s="275"/>
      <c r="G174" s="128"/>
      <c r="H174" s="630"/>
    </row>
    <row r="175" spans="1:8" ht="12" customHeight="1">
      <c r="A175" s="591"/>
      <c r="B175" s="470" t="s">
        <v>76</v>
      </c>
      <c r="C175" s="471"/>
      <c r="D175" s="122"/>
      <c r="E175" s="472"/>
      <c r="F175" s="129"/>
      <c r="G175" s="129"/>
      <c r="H175" s="637"/>
    </row>
    <row r="176" spans="1:8" ht="14.1" customHeight="1">
      <c r="A176" s="591">
        <v>91</v>
      </c>
      <c r="B176" s="449" t="s">
        <v>77</v>
      </c>
      <c r="C176" s="450" t="s">
        <v>79</v>
      </c>
      <c r="D176" s="121" t="s">
        <v>89</v>
      </c>
      <c r="E176" s="420"/>
      <c r="F176" s="273"/>
      <c r="G176" s="417">
        <f t="shared" ref="G176:G177" si="42">F176*G$14</f>
        <v>0</v>
      </c>
      <c r="H176" s="615">
        <f t="shared" ref="H176:H177" si="43">F176+G176</f>
        <v>0</v>
      </c>
    </row>
    <row r="177" spans="1:8" ht="14.1" customHeight="1">
      <c r="A177" s="591">
        <v>94</v>
      </c>
      <c r="B177" s="449" t="s">
        <v>78</v>
      </c>
      <c r="C177" s="450" t="s">
        <v>80</v>
      </c>
      <c r="D177" s="121" t="s">
        <v>89</v>
      </c>
      <c r="E177" s="420"/>
      <c r="F177" s="273"/>
      <c r="G177" s="417">
        <f t="shared" si="42"/>
        <v>0</v>
      </c>
      <c r="H177" s="615">
        <f t="shared" si="43"/>
        <v>0</v>
      </c>
    </row>
    <row r="178" spans="1:8" ht="9.9499999999999993" customHeight="1">
      <c r="A178" s="591"/>
      <c r="B178" s="449"/>
      <c r="C178" s="450"/>
      <c r="D178" s="121"/>
      <c r="E178" s="473"/>
      <c r="F178" s="275"/>
      <c r="G178" s="128"/>
      <c r="H178" s="630"/>
    </row>
    <row r="179" spans="1:8" ht="9" customHeight="1">
      <c r="A179" s="597"/>
      <c r="B179" s="476"/>
      <c r="C179" s="477"/>
      <c r="D179" s="138"/>
      <c r="E179" s="460"/>
      <c r="F179" s="278"/>
      <c r="G179" s="152"/>
      <c r="H179" s="627"/>
    </row>
    <row r="180" spans="1:8" ht="15">
      <c r="A180" s="367"/>
      <c r="B180" s="443"/>
      <c r="C180" s="444"/>
      <c r="D180" s="444"/>
      <c r="E180" s="444"/>
      <c r="F180" s="445" t="s">
        <v>134</v>
      </c>
      <c r="G180" s="628"/>
      <c r="H180" s="625"/>
    </row>
    <row r="181" spans="1:8" ht="15">
      <c r="A181" s="367"/>
      <c r="B181" s="443"/>
      <c r="C181" s="444"/>
      <c r="D181" s="444"/>
      <c r="E181" s="444"/>
      <c r="F181" s="446"/>
      <c r="G181" s="447"/>
      <c r="H181" s="626"/>
    </row>
    <row r="182" spans="1:8" thickBot="1">
      <c r="A182" s="674"/>
      <c r="B182" s="658"/>
      <c r="C182" s="659"/>
      <c r="D182" s="659"/>
      <c r="E182" s="659"/>
      <c r="F182" s="660" t="s">
        <v>292</v>
      </c>
      <c r="G182" s="659"/>
      <c r="H182" s="661"/>
    </row>
    <row r="183" spans="1:8" ht="12" customHeight="1">
      <c r="A183" s="590"/>
      <c r="B183" s="668" t="s">
        <v>131</v>
      </c>
      <c r="C183" s="669"/>
      <c r="D183" s="670"/>
      <c r="E183" s="671"/>
      <c r="F183" s="672"/>
      <c r="G183" s="672"/>
      <c r="H183" s="673"/>
    </row>
    <row r="184" spans="1:8">
      <c r="A184" s="591">
        <v>97</v>
      </c>
      <c r="B184" s="449" t="s">
        <v>81</v>
      </c>
      <c r="C184" s="475" t="s">
        <v>82</v>
      </c>
      <c r="D184" s="121" t="s">
        <v>89</v>
      </c>
      <c r="E184" s="420"/>
      <c r="F184" s="273"/>
      <c r="G184" s="417">
        <f>F184*G$14</f>
        <v>0</v>
      </c>
      <c r="H184" s="615">
        <f>F184+G184</f>
        <v>0</v>
      </c>
    </row>
    <row r="185" spans="1:8" ht="8.1" customHeight="1">
      <c r="A185" s="591"/>
      <c r="B185" s="449"/>
      <c r="C185" s="450"/>
      <c r="D185" s="121"/>
      <c r="E185" s="473"/>
      <c r="F185" s="275"/>
      <c r="G185" s="128"/>
      <c r="H185" s="630"/>
    </row>
    <row r="186" spans="1:8" ht="12" customHeight="1">
      <c r="A186" s="591"/>
      <c r="B186" s="470" t="s">
        <v>83</v>
      </c>
      <c r="C186" s="471"/>
      <c r="D186" s="122"/>
      <c r="E186" s="472"/>
      <c r="F186" s="129"/>
      <c r="G186" s="129"/>
      <c r="H186" s="637"/>
    </row>
    <row r="187" spans="1:8" ht="14.1" customHeight="1">
      <c r="A187" s="591">
        <v>98</v>
      </c>
      <c r="B187" s="449" t="s">
        <v>288</v>
      </c>
      <c r="C187" s="450" t="s">
        <v>84</v>
      </c>
      <c r="D187" s="121" t="s">
        <v>89</v>
      </c>
      <c r="E187" s="420"/>
      <c r="F187" s="273"/>
      <c r="G187" s="417">
        <f t="shared" ref="G187:G189" si="44">F187*G$14</f>
        <v>0</v>
      </c>
      <c r="H187" s="615">
        <f t="shared" ref="H187:H189" si="45">F187+G187</f>
        <v>0</v>
      </c>
    </row>
    <row r="188" spans="1:8" ht="14.1" customHeight="1">
      <c r="A188" s="591">
        <v>99</v>
      </c>
      <c r="B188" s="449" t="s">
        <v>289</v>
      </c>
      <c r="C188" s="450" t="s">
        <v>85</v>
      </c>
      <c r="D188" s="121" t="s">
        <v>89</v>
      </c>
      <c r="E188" s="420"/>
      <c r="F188" s="273"/>
      <c r="G188" s="417">
        <f t="shared" si="44"/>
        <v>0</v>
      </c>
      <c r="H188" s="615">
        <f t="shared" si="45"/>
        <v>0</v>
      </c>
    </row>
    <row r="189" spans="1:8" ht="14.1" customHeight="1">
      <c r="A189" s="591">
        <v>101</v>
      </c>
      <c r="B189" s="449" t="s">
        <v>290</v>
      </c>
      <c r="C189" s="450" t="s">
        <v>86</v>
      </c>
      <c r="D189" s="121" t="s">
        <v>89</v>
      </c>
      <c r="E189" s="420"/>
      <c r="F189" s="273"/>
      <c r="G189" s="417">
        <f t="shared" si="44"/>
        <v>0</v>
      </c>
      <c r="H189" s="615">
        <f t="shared" si="45"/>
        <v>0</v>
      </c>
    </row>
    <row r="190" spans="1:8" ht="8.1" customHeight="1">
      <c r="A190" s="591"/>
      <c r="B190" s="449"/>
      <c r="C190" s="450"/>
      <c r="D190" s="121"/>
      <c r="E190" s="473"/>
      <c r="F190" s="275"/>
      <c r="G190" s="128"/>
      <c r="H190" s="630"/>
    </row>
    <row r="191" spans="1:8">
      <c r="A191" s="591"/>
      <c r="B191" s="464" t="s">
        <v>87</v>
      </c>
      <c r="C191" s="471"/>
      <c r="D191" s="122"/>
      <c r="E191" s="472"/>
      <c r="F191" s="129"/>
      <c r="G191" s="129"/>
      <c r="H191" s="637"/>
    </row>
    <row r="192" spans="1:8">
      <c r="A192" s="632">
        <v>112</v>
      </c>
      <c r="B192" s="449" t="s">
        <v>88</v>
      </c>
      <c r="C192" s="450"/>
      <c r="D192" s="121" t="s">
        <v>90</v>
      </c>
      <c r="E192" s="420"/>
      <c r="F192" s="273"/>
      <c r="G192" s="417">
        <f>F192*G$14</f>
        <v>0</v>
      </c>
      <c r="H192" s="615">
        <f>F192+G192</f>
        <v>0</v>
      </c>
    </row>
    <row r="193" spans="1:8">
      <c r="A193" s="632"/>
      <c r="B193" s="449"/>
      <c r="C193" s="450"/>
      <c r="D193" s="121"/>
      <c r="E193" s="420"/>
      <c r="F193" s="273"/>
      <c r="G193" s="126"/>
      <c r="H193" s="616"/>
    </row>
    <row r="194" spans="1:8" ht="18">
      <c r="A194" s="638"/>
      <c r="B194" s="478" t="s">
        <v>49</v>
      </c>
      <c r="C194" s="479"/>
      <c r="D194" s="142"/>
      <c r="E194" s="480"/>
      <c r="F194" s="279"/>
      <c r="G194" s="143"/>
      <c r="H194" s="639"/>
    </row>
    <row r="195" spans="1:8">
      <c r="A195" s="640">
        <v>113</v>
      </c>
      <c r="B195" s="466" t="s">
        <v>169</v>
      </c>
      <c r="C195" s="467"/>
      <c r="D195" s="144"/>
      <c r="E195" s="416" t="s">
        <v>89</v>
      </c>
      <c r="F195" s="273"/>
      <c r="G195" s="417">
        <f t="shared" ref="G195:G196" si="46">F195*G$14</f>
        <v>0</v>
      </c>
      <c r="H195" s="615">
        <f t="shared" ref="H195:H196" si="47">F195+G195</f>
        <v>0</v>
      </c>
    </row>
    <row r="196" spans="1:8">
      <c r="A196" s="640">
        <v>114</v>
      </c>
      <c r="B196" s="466" t="s">
        <v>170</v>
      </c>
      <c r="C196" s="467"/>
      <c r="D196" s="144"/>
      <c r="E196" s="416" t="s">
        <v>89</v>
      </c>
      <c r="F196" s="273"/>
      <c r="G196" s="417">
        <f t="shared" si="46"/>
        <v>0</v>
      </c>
      <c r="H196" s="615">
        <f t="shared" si="47"/>
        <v>0</v>
      </c>
    </row>
    <row r="197" spans="1:8" ht="9.9499999999999993" customHeight="1">
      <c r="A197" s="632"/>
      <c r="B197" s="449"/>
      <c r="C197" s="450"/>
      <c r="D197" s="121"/>
      <c r="E197" s="420"/>
      <c r="F197" s="275"/>
      <c r="G197" s="126"/>
      <c r="H197" s="616"/>
    </row>
    <row r="198" spans="1:8" ht="18">
      <c r="A198" s="640"/>
      <c r="B198" s="481" t="s">
        <v>50</v>
      </c>
      <c r="C198" s="467"/>
      <c r="D198" s="144"/>
      <c r="E198" s="459"/>
      <c r="F198" s="280"/>
      <c r="G198" s="145"/>
      <c r="H198" s="641"/>
    </row>
    <row r="199" spans="1:8">
      <c r="A199" s="640">
        <v>115</v>
      </c>
      <c r="B199" s="466" t="s">
        <v>171</v>
      </c>
      <c r="C199" s="467"/>
      <c r="D199" s="144"/>
      <c r="E199" s="416" t="s">
        <v>89</v>
      </c>
      <c r="F199" s="273"/>
      <c r="G199" s="417">
        <f t="shared" ref="G199:G203" si="48">F199*G$14</f>
        <v>0</v>
      </c>
      <c r="H199" s="615">
        <f t="shared" ref="H199:H203" si="49">F199+G199</f>
        <v>0</v>
      </c>
    </row>
    <row r="200" spans="1:8">
      <c r="A200" s="640">
        <v>116</v>
      </c>
      <c r="B200" s="466" t="s">
        <v>172</v>
      </c>
      <c r="C200" s="467"/>
      <c r="D200" s="144"/>
      <c r="E200" s="416" t="s">
        <v>89</v>
      </c>
      <c r="F200" s="273"/>
      <c r="G200" s="417">
        <f t="shared" si="48"/>
        <v>0</v>
      </c>
      <c r="H200" s="615">
        <f t="shared" si="49"/>
        <v>0</v>
      </c>
    </row>
    <row r="201" spans="1:8">
      <c r="A201" s="640">
        <v>117</v>
      </c>
      <c r="B201" s="466" t="s">
        <v>173</v>
      </c>
      <c r="C201" s="467"/>
      <c r="D201" s="144"/>
      <c r="E201" s="416" t="s">
        <v>89</v>
      </c>
      <c r="F201" s="273"/>
      <c r="G201" s="417">
        <f t="shared" si="48"/>
        <v>0</v>
      </c>
      <c r="H201" s="615">
        <f t="shared" si="49"/>
        <v>0</v>
      </c>
    </row>
    <row r="202" spans="1:8">
      <c r="A202" s="640">
        <v>118</v>
      </c>
      <c r="B202" s="466" t="s">
        <v>174</v>
      </c>
      <c r="C202" s="467"/>
      <c r="D202" s="144"/>
      <c r="E202" s="416" t="s">
        <v>89</v>
      </c>
      <c r="F202" s="273"/>
      <c r="G202" s="417">
        <f t="shared" si="48"/>
        <v>0</v>
      </c>
      <c r="H202" s="615">
        <f t="shared" si="49"/>
        <v>0</v>
      </c>
    </row>
    <row r="203" spans="1:8">
      <c r="A203" s="640">
        <v>119</v>
      </c>
      <c r="B203" s="466" t="s">
        <v>175</v>
      </c>
      <c r="C203" s="467"/>
      <c r="D203" s="144"/>
      <c r="E203" s="416" t="s">
        <v>89</v>
      </c>
      <c r="F203" s="273"/>
      <c r="G203" s="417">
        <f t="shared" si="48"/>
        <v>0</v>
      </c>
      <c r="H203" s="615">
        <f t="shared" si="49"/>
        <v>0</v>
      </c>
    </row>
    <row r="204" spans="1:8">
      <c r="A204" s="640"/>
      <c r="B204" s="466"/>
      <c r="C204" s="467"/>
      <c r="D204" s="144"/>
      <c r="E204" s="416"/>
      <c r="F204" s="273"/>
      <c r="G204" s="417"/>
      <c r="H204" s="615"/>
    </row>
    <row r="205" spans="1:8" ht="18">
      <c r="A205" s="640"/>
      <c r="B205" s="481" t="s">
        <v>51</v>
      </c>
      <c r="C205" s="467"/>
      <c r="D205" s="144"/>
      <c r="E205" s="459"/>
      <c r="F205" s="280"/>
      <c r="G205" s="145"/>
      <c r="H205" s="641"/>
    </row>
    <row r="206" spans="1:8">
      <c r="A206" s="632">
        <v>120</v>
      </c>
      <c r="B206" s="449" t="s">
        <v>112</v>
      </c>
      <c r="C206" s="450"/>
      <c r="D206" s="121"/>
      <c r="E206" s="420" t="s">
        <v>90</v>
      </c>
      <c r="F206" s="273"/>
      <c r="G206" s="417">
        <f t="shared" ref="G206:G213" si="50">F206*G$14</f>
        <v>0</v>
      </c>
      <c r="H206" s="615">
        <f t="shared" ref="H206:H213" si="51">F206+G206</f>
        <v>0</v>
      </c>
    </row>
    <row r="207" spans="1:8" s="267" customFormat="1">
      <c r="A207" s="642">
        <v>121</v>
      </c>
      <c r="B207" s="463" t="s">
        <v>261</v>
      </c>
      <c r="C207" s="462"/>
      <c r="D207" s="264"/>
      <c r="E207" s="420" t="s">
        <v>90</v>
      </c>
      <c r="F207" s="274"/>
      <c r="G207" s="417">
        <f t="shared" si="50"/>
        <v>0</v>
      </c>
      <c r="H207" s="615">
        <f t="shared" si="51"/>
        <v>0</v>
      </c>
    </row>
    <row r="208" spans="1:8">
      <c r="A208" s="632"/>
      <c r="B208" s="449" t="s">
        <v>113</v>
      </c>
      <c r="C208" s="450"/>
      <c r="D208" s="121"/>
      <c r="E208" s="420" t="s">
        <v>89</v>
      </c>
      <c r="F208" s="273"/>
      <c r="G208" s="417">
        <f t="shared" si="50"/>
        <v>0</v>
      </c>
      <c r="H208" s="615">
        <f t="shared" si="51"/>
        <v>0</v>
      </c>
    </row>
    <row r="209" spans="1:9">
      <c r="A209" s="632">
        <v>122</v>
      </c>
      <c r="B209" s="449" t="s">
        <v>115</v>
      </c>
      <c r="C209" s="450"/>
      <c r="D209" s="121"/>
      <c r="E209" s="420" t="s">
        <v>90</v>
      </c>
      <c r="F209" s="273"/>
      <c r="G209" s="417">
        <f t="shared" si="50"/>
        <v>0</v>
      </c>
      <c r="H209" s="615">
        <f t="shared" si="51"/>
        <v>0</v>
      </c>
    </row>
    <row r="210" spans="1:9">
      <c r="A210" s="632">
        <v>123</v>
      </c>
      <c r="B210" s="449" t="s">
        <v>114</v>
      </c>
      <c r="C210" s="450"/>
      <c r="D210" s="121"/>
      <c r="E210" s="420" t="s">
        <v>90</v>
      </c>
      <c r="F210" s="273"/>
      <c r="G210" s="417">
        <f t="shared" si="50"/>
        <v>0</v>
      </c>
      <c r="H210" s="615">
        <f t="shared" si="51"/>
        <v>0</v>
      </c>
    </row>
    <row r="211" spans="1:9">
      <c r="A211" s="632">
        <v>125</v>
      </c>
      <c r="B211" s="449" t="s">
        <v>142</v>
      </c>
      <c r="C211" s="450"/>
      <c r="D211" s="121"/>
      <c r="E211" s="420" t="s">
        <v>89</v>
      </c>
      <c r="F211" s="273"/>
      <c r="G211" s="417">
        <f t="shared" si="50"/>
        <v>0</v>
      </c>
      <c r="H211" s="615">
        <f t="shared" si="51"/>
        <v>0</v>
      </c>
    </row>
    <row r="212" spans="1:9">
      <c r="A212" s="632">
        <v>126</v>
      </c>
      <c r="B212" s="449" t="s">
        <v>143</v>
      </c>
      <c r="C212" s="450"/>
      <c r="D212" s="121"/>
      <c r="E212" s="420" t="s">
        <v>90</v>
      </c>
      <c r="F212" s="273"/>
      <c r="G212" s="417">
        <f t="shared" si="50"/>
        <v>0</v>
      </c>
      <c r="H212" s="615">
        <f t="shared" si="51"/>
        <v>0</v>
      </c>
    </row>
    <row r="213" spans="1:9">
      <c r="A213" s="632">
        <v>127</v>
      </c>
      <c r="B213" s="449" t="s">
        <v>144</v>
      </c>
      <c r="C213" s="450"/>
      <c r="D213" s="121"/>
      <c r="E213" s="420" t="s">
        <v>90</v>
      </c>
      <c r="F213" s="273"/>
      <c r="G213" s="417">
        <f t="shared" si="50"/>
        <v>0</v>
      </c>
      <c r="H213" s="615">
        <f t="shared" si="51"/>
        <v>0</v>
      </c>
    </row>
    <row r="214" spans="1:9">
      <c r="A214" s="632"/>
      <c r="B214" s="449"/>
      <c r="C214" s="450"/>
      <c r="D214" s="121"/>
      <c r="E214" s="420"/>
      <c r="F214" s="273"/>
      <c r="G214" s="126"/>
      <c r="H214" s="616"/>
    </row>
    <row r="215" spans="1:9" s="267" customFormat="1" ht="18">
      <c r="A215" s="642"/>
      <c r="B215" s="482" t="s">
        <v>191</v>
      </c>
      <c r="C215" s="462"/>
      <c r="D215" s="264"/>
      <c r="E215" s="483"/>
      <c r="F215" s="277"/>
      <c r="G215" s="265"/>
      <c r="H215" s="634"/>
    </row>
    <row r="216" spans="1:9" s="267" customFormat="1">
      <c r="A216" s="642">
        <v>128</v>
      </c>
      <c r="B216" s="461" t="s">
        <v>269</v>
      </c>
      <c r="C216" s="484"/>
      <c r="D216" s="269"/>
      <c r="E216" s="485"/>
      <c r="F216" s="270"/>
      <c r="G216" s="270"/>
      <c r="H216" s="643"/>
      <c r="I216" s="268"/>
    </row>
    <row r="217" spans="1:9" s="267" customFormat="1">
      <c r="A217" s="618"/>
      <c r="B217" s="431" t="s">
        <v>268</v>
      </c>
      <c r="C217" s="425"/>
      <c r="D217" s="134"/>
      <c r="E217" s="426"/>
      <c r="F217" s="274"/>
      <c r="G217" s="417">
        <f t="shared" ref="G217:G219" si="52">F217*G$14</f>
        <v>0</v>
      </c>
      <c r="H217" s="615">
        <f t="shared" ref="H217:H219" si="53">F217+G217</f>
        <v>0</v>
      </c>
      <c r="I217" s="268"/>
    </row>
    <row r="218" spans="1:9" s="267" customFormat="1">
      <c r="A218" s="618"/>
      <c r="B218" s="431" t="s">
        <v>193</v>
      </c>
      <c r="C218" s="425"/>
      <c r="D218" s="134"/>
      <c r="E218" s="426"/>
      <c r="F218" s="274"/>
      <c r="G218" s="417">
        <f t="shared" si="52"/>
        <v>0</v>
      </c>
      <c r="H218" s="615">
        <f t="shared" si="53"/>
        <v>0</v>
      </c>
      <c r="I218" s="268"/>
    </row>
    <row r="219" spans="1:9" s="267" customFormat="1">
      <c r="A219" s="618"/>
      <c r="B219" s="431" t="s">
        <v>194</v>
      </c>
      <c r="C219" s="425"/>
      <c r="D219" s="134"/>
      <c r="E219" s="426"/>
      <c r="F219" s="274"/>
      <c r="G219" s="417">
        <f t="shared" si="52"/>
        <v>0</v>
      </c>
      <c r="H219" s="615">
        <f t="shared" si="53"/>
        <v>0</v>
      </c>
      <c r="I219" s="268"/>
    </row>
    <row r="220" spans="1:9" ht="9.9499999999999993" customHeight="1">
      <c r="A220" s="632"/>
      <c r="B220" s="449"/>
      <c r="C220" s="450"/>
      <c r="D220" s="121"/>
      <c r="E220" s="420"/>
      <c r="F220" s="275"/>
      <c r="G220" s="126"/>
      <c r="H220" s="616"/>
    </row>
    <row r="221" spans="1:9" s="267" customFormat="1">
      <c r="A221" s="642">
        <v>132</v>
      </c>
      <c r="B221" s="461" t="s">
        <v>196</v>
      </c>
      <c r="C221" s="484"/>
      <c r="D221" s="269"/>
      <c r="E221" s="485"/>
      <c r="F221" s="274"/>
      <c r="G221" s="270"/>
      <c r="H221" s="643"/>
    </row>
    <row r="222" spans="1:9" s="267" customFormat="1">
      <c r="A222" s="618"/>
      <c r="B222" s="431" t="s">
        <v>192</v>
      </c>
      <c r="C222" s="425"/>
      <c r="D222" s="134"/>
      <c r="E222" s="426"/>
      <c r="F222" s="274"/>
      <c r="G222" s="417">
        <f t="shared" ref="G222:G224" si="54">F222*G$14</f>
        <v>0</v>
      </c>
      <c r="H222" s="615">
        <f t="shared" ref="H222:H224" si="55">F222+G222</f>
        <v>0</v>
      </c>
      <c r="I222" s="268"/>
    </row>
    <row r="223" spans="1:9" s="267" customFormat="1">
      <c r="A223" s="618"/>
      <c r="B223" s="431" t="s">
        <v>193</v>
      </c>
      <c r="C223" s="425"/>
      <c r="D223" s="134"/>
      <c r="E223" s="426"/>
      <c r="F223" s="274"/>
      <c r="G223" s="417">
        <f t="shared" si="54"/>
        <v>0</v>
      </c>
      <c r="H223" s="615">
        <f t="shared" si="55"/>
        <v>0</v>
      </c>
      <c r="I223" s="268"/>
    </row>
    <row r="224" spans="1:9" s="267" customFormat="1">
      <c r="A224" s="618"/>
      <c r="B224" s="431" t="s">
        <v>194</v>
      </c>
      <c r="C224" s="425"/>
      <c r="D224" s="134"/>
      <c r="E224" s="426"/>
      <c r="F224" s="274"/>
      <c r="G224" s="417">
        <f t="shared" si="54"/>
        <v>0</v>
      </c>
      <c r="H224" s="615">
        <f t="shared" si="55"/>
        <v>0</v>
      </c>
      <c r="I224" s="268"/>
    </row>
    <row r="225" spans="1:9" ht="9.9499999999999993" customHeight="1">
      <c r="A225" s="632"/>
      <c r="B225" s="449"/>
      <c r="C225" s="450"/>
      <c r="D225" s="121"/>
      <c r="E225" s="420"/>
      <c r="F225" s="275"/>
      <c r="G225" s="126"/>
      <c r="H225" s="616"/>
    </row>
    <row r="226" spans="1:9" s="267" customFormat="1">
      <c r="A226" s="642">
        <v>134</v>
      </c>
      <c r="B226" s="461" t="s">
        <v>195</v>
      </c>
      <c r="C226" s="484"/>
      <c r="D226" s="269"/>
      <c r="E226" s="485"/>
      <c r="F226" s="274"/>
      <c r="G226" s="270"/>
      <c r="H226" s="643"/>
    </row>
    <row r="227" spans="1:9" s="267" customFormat="1">
      <c r="A227" s="618"/>
      <c r="B227" s="431" t="s">
        <v>192</v>
      </c>
      <c r="C227" s="425"/>
      <c r="D227" s="134"/>
      <c r="E227" s="426"/>
      <c r="F227" s="274"/>
      <c r="G227" s="417">
        <f t="shared" ref="G227:G229" si="56">F227*G$14</f>
        <v>0</v>
      </c>
      <c r="H227" s="615">
        <f t="shared" ref="H227:H229" si="57">F227+G227</f>
        <v>0</v>
      </c>
      <c r="I227" s="268"/>
    </row>
    <row r="228" spans="1:9" s="267" customFormat="1">
      <c r="A228" s="618"/>
      <c r="B228" s="431" t="s">
        <v>193</v>
      </c>
      <c r="C228" s="425"/>
      <c r="D228" s="134"/>
      <c r="E228" s="426"/>
      <c r="F228" s="274"/>
      <c r="G228" s="417">
        <f t="shared" si="56"/>
        <v>0</v>
      </c>
      <c r="H228" s="615">
        <f t="shared" si="57"/>
        <v>0</v>
      </c>
      <c r="I228" s="268"/>
    </row>
    <row r="229" spans="1:9" s="267" customFormat="1">
      <c r="A229" s="618"/>
      <c r="B229" s="431" t="s">
        <v>194</v>
      </c>
      <c r="C229" s="425"/>
      <c r="D229" s="134"/>
      <c r="E229" s="426"/>
      <c r="F229" s="274"/>
      <c r="G229" s="417">
        <f t="shared" si="56"/>
        <v>0</v>
      </c>
      <c r="H229" s="615">
        <f t="shared" si="57"/>
        <v>0</v>
      </c>
      <c r="I229" s="268"/>
    </row>
    <row r="230" spans="1:9">
      <c r="A230" s="632"/>
      <c r="B230" s="449"/>
      <c r="C230" s="450"/>
      <c r="D230" s="121"/>
      <c r="E230" s="420"/>
      <c r="F230" s="275"/>
      <c r="G230" s="126"/>
      <c r="H230" s="616"/>
    </row>
    <row r="231" spans="1:9" ht="15.95" customHeight="1">
      <c r="A231" s="638"/>
      <c r="B231" s="478" t="s">
        <v>52</v>
      </c>
      <c r="C231" s="479"/>
      <c r="D231" s="142"/>
      <c r="E231" s="486"/>
      <c r="F231" s="273"/>
      <c r="G231" s="143"/>
      <c r="H231" s="639"/>
    </row>
    <row r="232" spans="1:9">
      <c r="A232" s="640">
        <v>134</v>
      </c>
      <c r="B232" s="487" t="s">
        <v>130</v>
      </c>
      <c r="C232" s="467"/>
      <c r="D232" s="144"/>
      <c r="E232" s="416"/>
      <c r="F232" s="273"/>
      <c r="G232" s="417">
        <f>F232*G$14</f>
        <v>0</v>
      </c>
      <c r="H232" s="615">
        <f>F232+G232</f>
        <v>0</v>
      </c>
    </row>
    <row r="233" spans="1:9">
      <c r="A233" s="640"/>
      <c r="B233" s="487"/>
      <c r="C233" s="467"/>
      <c r="D233" s="144"/>
      <c r="E233" s="416"/>
      <c r="F233" s="273"/>
      <c r="G233" s="417"/>
      <c r="H233" s="615"/>
    </row>
    <row r="234" spans="1:9" ht="15">
      <c r="A234" s="358"/>
      <c r="B234" s="443"/>
      <c r="C234" s="444"/>
      <c r="D234" s="444"/>
      <c r="E234" s="444"/>
      <c r="F234" s="445" t="s">
        <v>134</v>
      </c>
      <c r="G234" s="628"/>
      <c r="H234" s="625"/>
    </row>
    <row r="235" spans="1:9" ht="15">
      <c r="A235" s="358"/>
      <c r="B235" s="443"/>
      <c r="C235" s="444"/>
      <c r="D235" s="444"/>
      <c r="E235" s="444"/>
      <c r="F235" s="446"/>
      <c r="G235" s="447"/>
      <c r="H235" s="626"/>
    </row>
    <row r="236" spans="1:9" ht="15">
      <c r="A236" s="361"/>
      <c r="B236" s="443"/>
      <c r="C236" s="444"/>
      <c r="D236" s="444"/>
      <c r="E236" s="444"/>
      <c r="F236" s="445" t="s">
        <v>292</v>
      </c>
      <c r="G236" s="629"/>
      <c r="H236" s="625"/>
    </row>
    <row r="237" spans="1:9" thickBot="1">
      <c r="A237" s="657"/>
      <c r="B237" s="658"/>
      <c r="C237" s="659"/>
      <c r="D237" s="659"/>
      <c r="E237" s="659"/>
      <c r="F237" s="660"/>
      <c r="G237" s="659"/>
      <c r="H237" s="661"/>
    </row>
    <row r="238" spans="1:9" ht="15.95" customHeight="1">
      <c r="A238" s="638"/>
      <c r="B238" s="675" t="s">
        <v>59</v>
      </c>
      <c r="C238" s="676"/>
      <c r="D238" s="677"/>
      <c r="E238" s="678"/>
      <c r="F238" s="654"/>
      <c r="G238" s="679"/>
      <c r="H238" s="680"/>
    </row>
    <row r="239" spans="1:9">
      <c r="A239" s="632"/>
      <c r="B239" s="488" t="s">
        <v>197</v>
      </c>
      <c r="C239" s="450"/>
      <c r="D239" s="121"/>
      <c r="E239" s="420"/>
      <c r="F239" s="275"/>
      <c r="G239" s="137"/>
      <c r="H239" s="636"/>
    </row>
    <row r="240" spans="1:9">
      <c r="A240" s="632">
        <v>135</v>
      </c>
      <c r="B240" s="449" t="s">
        <v>60</v>
      </c>
      <c r="C240" s="450"/>
      <c r="D240" s="121"/>
      <c r="E240" s="420"/>
      <c r="F240" s="273"/>
      <c r="G240" s="417">
        <f t="shared" ref="G240:G248" si="58">F240*G$14</f>
        <v>0</v>
      </c>
      <c r="H240" s="615">
        <f t="shared" ref="H240:H248" si="59">F240+G240</f>
        <v>0</v>
      </c>
    </row>
    <row r="241" spans="1:8">
      <c r="A241" s="632">
        <v>136</v>
      </c>
      <c r="B241" s="449" t="s">
        <v>61</v>
      </c>
      <c r="C241" s="450"/>
      <c r="D241" s="121"/>
      <c r="E241" s="420"/>
      <c r="F241" s="273"/>
      <c r="G241" s="417">
        <f t="shared" si="58"/>
        <v>0</v>
      </c>
      <c r="H241" s="615">
        <f t="shared" si="59"/>
        <v>0</v>
      </c>
    </row>
    <row r="242" spans="1:8">
      <c r="A242" s="632">
        <v>137</v>
      </c>
      <c r="B242" s="449" t="s">
        <v>62</v>
      </c>
      <c r="C242" s="450"/>
      <c r="D242" s="121"/>
      <c r="E242" s="420"/>
      <c r="F242" s="273"/>
      <c r="G242" s="417">
        <f t="shared" si="58"/>
        <v>0</v>
      </c>
      <c r="H242" s="615">
        <f t="shared" si="59"/>
        <v>0</v>
      </c>
    </row>
    <row r="243" spans="1:8">
      <c r="A243" s="632">
        <v>138</v>
      </c>
      <c r="B243" s="449" t="s">
        <v>63</v>
      </c>
      <c r="C243" s="450"/>
      <c r="D243" s="121"/>
      <c r="E243" s="420"/>
      <c r="F243" s="273"/>
      <c r="G243" s="417">
        <f t="shared" si="58"/>
        <v>0</v>
      </c>
      <c r="H243" s="615">
        <f t="shared" si="59"/>
        <v>0</v>
      </c>
    </row>
    <row r="244" spans="1:8">
      <c r="A244" s="632">
        <v>139</v>
      </c>
      <c r="B244" s="449" t="s">
        <v>64</v>
      </c>
      <c r="C244" s="450"/>
      <c r="D244" s="121"/>
      <c r="E244" s="420"/>
      <c r="F244" s="273"/>
      <c r="G244" s="417">
        <f t="shared" si="58"/>
        <v>0</v>
      </c>
      <c r="H244" s="615">
        <f t="shared" si="59"/>
        <v>0</v>
      </c>
    </row>
    <row r="245" spans="1:8">
      <c r="A245" s="632">
        <v>140</v>
      </c>
      <c r="B245" s="449" t="s">
        <v>65</v>
      </c>
      <c r="C245" s="450"/>
      <c r="D245" s="121"/>
      <c r="E245" s="420"/>
      <c r="F245" s="273"/>
      <c r="G245" s="417">
        <f t="shared" si="58"/>
        <v>0</v>
      </c>
      <c r="H245" s="615">
        <f t="shared" si="59"/>
        <v>0</v>
      </c>
    </row>
    <row r="246" spans="1:8">
      <c r="A246" s="632">
        <v>141</v>
      </c>
      <c r="B246" s="449" t="s">
        <v>66</v>
      </c>
      <c r="C246" s="450"/>
      <c r="D246" s="121"/>
      <c r="E246" s="420"/>
      <c r="F246" s="273"/>
      <c r="G246" s="417">
        <f t="shared" si="58"/>
        <v>0</v>
      </c>
      <c r="H246" s="615">
        <f t="shared" si="59"/>
        <v>0</v>
      </c>
    </row>
    <row r="247" spans="1:8">
      <c r="A247" s="632">
        <v>142</v>
      </c>
      <c r="B247" s="449" t="s">
        <v>67</v>
      </c>
      <c r="C247" s="450"/>
      <c r="D247" s="121"/>
      <c r="E247" s="420"/>
      <c r="F247" s="273"/>
      <c r="G247" s="417">
        <f t="shared" si="58"/>
        <v>0</v>
      </c>
      <c r="H247" s="615">
        <f t="shared" si="59"/>
        <v>0</v>
      </c>
    </row>
    <row r="248" spans="1:8">
      <c r="A248" s="632">
        <v>143</v>
      </c>
      <c r="B248" s="449" t="s">
        <v>68</v>
      </c>
      <c r="C248" s="450"/>
      <c r="D248" s="121"/>
      <c r="E248" s="420"/>
      <c r="F248" s="273"/>
      <c r="G248" s="417">
        <f t="shared" si="58"/>
        <v>0</v>
      </c>
      <c r="H248" s="615">
        <f t="shared" si="59"/>
        <v>0</v>
      </c>
    </row>
    <row r="249" spans="1:8" ht="9.9499999999999993" customHeight="1">
      <c r="A249" s="632"/>
      <c r="B249" s="449"/>
      <c r="C249" s="450"/>
      <c r="D249" s="121"/>
      <c r="E249" s="420"/>
      <c r="F249" s="275"/>
      <c r="G249" s="126"/>
      <c r="H249" s="616"/>
    </row>
    <row r="250" spans="1:8">
      <c r="A250" s="632"/>
      <c r="B250" s="488" t="s">
        <v>198</v>
      </c>
      <c r="C250" s="450"/>
      <c r="D250" s="121"/>
      <c r="E250" s="420"/>
      <c r="F250" s="275"/>
      <c r="G250" s="137"/>
      <c r="H250" s="636"/>
    </row>
    <row r="251" spans="1:8">
      <c r="A251" s="632">
        <v>144</v>
      </c>
      <c r="B251" s="449" t="s">
        <v>60</v>
      </c>
      <c r="C251" s="450"/>
      <c r="D251" s="121"/>
      <c r="E251" s="420"/>
      <c r="F251" s="273"/>
      <c r="G251" s="417">
        <f t="shared" ref="G251:G259" si="60">F251*G$14</f>
        <v>0</v>
      </c>
      <c r="H251" s="615">
        <f t="shared" ref="H251:H259" si="61">F251+G251</f>
        <v>0</v>
      </c>
    </row>
    <row r="252" spans="1:8">
      <c r="A252" s="632">
        <v>145</v>
      </c>
      <c r="B252" s="449" t="s">
        <v>61</v>
      </c>
      <c r="C252" s="450"/>
      <c r="D252" s="121"/>
      <c r="E252" s="420"/>
      <c r="F252" s="273"/>
      <c r="G252" s="417">
        <f t="shared" si="60"/>
        <v>0</v>
      </c>
      <c r="H252" s="615">
        <f t="shared" si="61"/>
        <v>0</v>
      </c>
    </row>
    <row r="253" spans="1:8">
      <c r="A253" s="632">
        <v>146</v>
      </c>
      <c r="B253" s="449" t="s">
        <v>62</v>
      </c>
      <c r="C253" s="450"/>
      <c r="D253" s="121"/>
      <c r="E253" s="420"/>
      <c r="F253" s="273"/>
      <c r="G253" s="417">
        <f t="shared" si="60"/>
        <v>0</v>
      </c>
      <c r="H253" s="615">
        <f t="shared" si="61"/>
        <v>0</v>
      </c>
    </row>
    <row r="254" spans="1:8">
      <c r="A254" s="632">
        <v>147</v>
      </c>
      <c r="B254" s="449" t="s">
        <v>63</v>
      </c>
      <c r="C254" s="450"/>
      <c r="D254" s="121"/>
      <c r="E254" s="420"/>
      <c r="F254" s="273"/>
      <c r="G254" s="417">
        <f t="shared" si="60"/>
        <v>0</v>
      </c>
      <c r="H254" s="615">
        <f t="shared" si="61"/>
        <v>0</v>
      </c>
    </row>
    <row r="255" spans="1:8">
      <c r="A255" s="632">
        <v>148</v>
      </c>
      <c r="B255" s="449" t="s">
        <v>64</v>
      </c>
      <c r="C255" s="450"/>
      <c r="D255" s="121"/>
      <c r="E255" s="420"/>
      <c r="F255" s="273"/>
      <c r="G255" s="417">
        <f t="shared" si="60"/>
        <v>0</v>
      </c>
      <c r="H255" s="615">
        <f t="shared" si="61"/>
        <v>0</v>
      </c>
    </row>
    <row r="256" spans="1:8">
      <c r="A256" s="632">
        <v>149</v>
      </c>
      <c r="B256" s="449" t="s">
        <v>65</v>
      </c>
      <c r="C256" s="450"/>
      <c r="D256" s="121"/>
      <c r="E256" s="420"/>
      <c r="F256" s="273"/>
      <c r="G256" s="417">
        <f t="shared" si="60"/>
        <v>0</v>
      </c>
      <c r="H256" s="615">
        <f t="shared" si="61"/>
        <v>0</v>
      </c>
    </row>
    <row r="257" spans="1:8">
      <c r="A257" s="632">
        <v>150</v>
      </c>
      <c r="B257" s="449" t="s">
        <v>66</v>
      </c>
      <c r="C257" s="450"/>
      <c r="D257" s="121"/>
      <c r="E257" s="420"/>
      <c r="F257" s="273"/>
      <c r="G257" s="417">
        <f t="shared" si="60"/>
        <v>0</v>
      </c>
      <c r="H257" s="615">
        <f t="shared" si="61"/>
        <v>0</v>
      </c>
    </row>
    <row r="258" spans="1:8">
      <c r="A258" s="632">
        <v>151</v>
      </c>
      <c r="B258" s="449" t="s">
        <v>67</v>
      </c>
      <c r="C258" s="450"/>
      <c r="D258" s="121"/>
      <c r="E258" s="420"/>
      <c r="F258" s="273"/>
      <c r="G258" s="417">
        <f t="shared" si="60"/>
        <v>0</v>
      </c>
      <c r="H258" s="615">
        <f t="shared" si="61"/>
        <v>0</v>
      </c>
    </row>
    <row r="259" spans="1:8">
      <c r="A259" s="632">
        <v>152</v>
      </c>
      <c r="B259" s="449" t="s">
        <v>68</v>
      </c>
      <c r="C259" s="450"/>
      <c r="D259" s="121"/>
      <c r="E259" s="420"/>
      <c r="F259" s="273"/>
      <c r="G259" s="417">
        <f t="shared" si="60"/>
        <v>0</v>
      </c>
      <c r="H259" s="615">
        <f t="shared" si="61"/>
        <v>0</v>
      </c>
    </row>
    <row r="260" spans="1:8" ht="12" customHeight="1">
      <c r="A260" s="632"/>
      <c r="B260" s="449"/>
      <c r="C260" s="450"/>
      <c r="D260" s="121"/>
      <c r="E260" s="420"/>
      <c r="F260" s="275"/>
      <c r="G260" s="126"/>
      <c r="H260" s="616"/>
    </row>
    <row r="261" spans="1:8" ht="15.95" customHeight="1">
      <c r="A261" s="638"/>
      <c r="B261" s="478" t="s">
        <v>53</v>
      </c>
      <c r="C261" s="479"/>
      <c r="D261" s="142"/>
      <c r="E261" s="486"/>
      <c r="F261" s="273"/>
      <c r="G261" s="143"/>
      <c r="H261" s="639"/>
    </row>
    <row r="262" spans="1:8">
      <c r="A262" s="632">
        <v>153</v>
      </c>
      <c r="B262" s="449" t="s">
        <v>116</v>
      </c>
      <c r="C262" s="450"/>
      <c r="D262" s="121"/>
      <c r="E262" s="420"/>
      <c r="F262" s="273"/>
      <c r="G262" s="417">
        <f t="shared" ref="G262:G263" si="62">F262*G$14</f>
        <v>0</v>
      </c>
      <c r="H262" s="615">
        <f t="shared" ref="H262:H263" si="63">F262+G262</f>
        <v>0</v>
      </c>
    </row>
    <row r="263" spans="1:8">
      <c r="A263" s="632">
        <v>154</v>
      </c>
      <c r="B263" s="449" t="s">
        <v>117</v>
      </c>
      <c r="C263" s="450"/>
      <c r="D263" s="121"/>
      <c r="E263" s="420"/>
      <c r="F263" s="273"/>
      <c r="G263" s="417">
        <f t="shared" si="62"/>
        <v>0</v>
      </c>
      <c r="H263" s="615">
        <f t="shared" si="63"/>
        <v>0</v>
      </c>
    </row>
    <row r="264" spans="1:8" ht="12" customHeight="1">
      <c r="A264" s="632"/>
      <c r="B264" s="449"/>
      <c r="C264" s="450"/>
      <c r="D264" s="121"/>
      <c r="E264" s="420"/>
      <c r="F264" s="275"/>
      <c r="G264" s="126"/>
      <c r="H264" s="616"/>
    </row>
    <row r="265" spans="1:8" s="267" customFormat="1" ht="18">
      <c r="A265" s="644"/>
      <c r="B265" s="478" t="s">
        <v>137</v>
      </c>
      <c r="C265" s="489"/>
      <c r="D265" s="130"/>
      <c r="E265" s="420"/>
      <c r="F265" s="275"/>
      <c r="G265" s="126"/>
      <c r="H265" s="616"/>
    </row>
    <row r="266" spans="1:8" s="267" customFormat="1">
      <c r="A266" s="632"/>
      <c r="B266" s="464" t="s">
        <v>138</v>
      </c>
      <c r="C266" s="471"/>
      <c r="D266" s="122"/>
      <c r="E266" s="472"/>
      <c r="F266" s="129"/>
      <c r="G266" s="417"/>
      <c r="H266" s="615"/>
    </row>
    <row r="267" spans="1:8" s="267" customFormat="1">
      <c r="A267" s="632"/>
      <c r="B267" s="449" t="s">
        <v>139</v>
      </c>
      <c r="C267" s="450"/>
      <c r="D267" s="121"/>
      <c r="E267" s="420"/>
      <c r="F267" s="273"/>
      <c r="G267" s="417">
        <f t="shared" ref="G267:G268" si="64">F267*G$14</f>
        <v>0</v>
      </c>
      <c r="H267" s="615">
        <f t="shared" ref="H267:H268" si="65">F267+G267</f>
        <v>0</v>
      </c>
    </row>
    <row r="268" spans="1:8" s="267" customFormat="1">
      <c r="A268" s="632"/>
      <c r="B268" s="463" t="s">
        <v>258</v>
      </c>
      <c r="C268" s="462"/>
      <c r="D268" s="264"/>
      <c r="E268" s="490" t="s">
        <v>262</v>
      </c>
      <c r="F268" s="281"/>
      <c r="G268" s="417">
        <f t="shared" si="64"/>
        <v>0</v>
      </c>
      <c r="H268" s="615">
        <f t="shared" si="65"/>
        <v>0</v>
      </c>
    </row>
    <row r="269" spans="1:8" s="267" customFormat="1" ht="9.9499999999999993" customHeight="1">
      <c r="A269" s="632"/>
      <c r="B269" s="449"/>
      <c r="C269" s="450"/>
      <c r="D269" s="121"/>
      <c r="E269" s="420"/>
      <c r="F269" s="275"/>
      <c r="G269" s="126"/>
      <c r="H269" s="616"/>
    </row>
    <row r="270" spans="1:8" s="267" customFormat="1">
      <c r="A270" s="642"/>
      <c r="B270" s="461" t="s">
        <v>260</v>
      </c>
      <c r="C270" s="484"/>
      <c r="D270" s="269"/>
      <c r="E270" s="485"/>
      <c r="F270" s="270"/>
      <c r="G270" s="270"/>
      <c r="H270" s="643"/>
    </row>
    <row r="271" spans="1:8">
      <c r="A271" s="642"/>
      <c r="B271" s="463" t="s">
        <v>55</v>
      </c>
      <c r="C271" s="462"/>
      <c r="D271" s="264"/>
      <c r="E271" s="426"/>
      <c r="F271" s="274"/>
      <c r="G271" s="417">
        <f t="shared" ref="G271:G275" si="66">F271*G$14</f>
        <v>0</v>
      </c>
      <c r="H271" s="615">
        <f t="shared" ref="H271:H275" si="67">F271+G271</f>
        <v>0</v>
      </c>
    </row>
    <row r="272" spans="1:8">
      <c r="A272" s="642"/>
      <c r="B272" s="463" t="s">
        <v>56</v>
      </c>
      <c r="C272" s="462"/>
      <c r="D272" s="264"/>
      <c r="E272" s="426"/>
      <c r="F272" s="274"/>
      <c r="G272" s="417">
        <f t="shared" si="66"/>
        <v>0</v>
      </c>
      <c r="H272" s="615">
        <f t="shared" si="67"/>
        <v>0</v>
      </c>
    </row>
    <row r="273" spans="1:8">
      <c r="A273" s="642"/>
      <c r="B273" s="463" t="s">
        <v>57</v>
      </c>
      <c r="C273" s="462"/>
      <c r="D273" s="264"/>
      <c r="E273" s="426"/>
      <c r="F273" s="274"/>
      <c r="G273" s="417">
        <f t="shared" si="66"/>
        <v>0</v>
      </c>
      <c r="H273" s="615">
        <f t="shared" si="67"/>
        <v>0</v>
      </c>
    </row>
    <row r="274" spans="1:8">
      <c r="A274" s="642"/>
      <c r="B274" s="463" t="s">
        <v>58</v>
      </c>
      <c r="C274" s="462"/>
      <c r="D274" s="264"/>
      <c r="E274" s="426"/>
      <c r="F274" s="274"/>
      <c r="G274" s="417">
        <f t="shared" si="66"/>
        <v>0</v>
      </c>
      <c r="H274" s="615">
        <f t="shared" si="67"/>
        <v>0</v>
      </c>
    </row>
    <row r="275" spans="1:8">
      <c r="A275" s="642"/>
      <c r="B275" s="463" t="s">
        <v>139</v>
      </c>
      <c r="C275" s="462"/>
      <c r="D275" s="264"/>
      <c r="E275" s="426"/>
      <c r="F275" s="274"/>
      <c r="G275" s="417">
        <f t="shared" si="66"/>
        <v>0</v>
      </c>
      <c r="H275" s="615">
        <f t="shared" si="67"/>
        <v>0</v>
      </c>
    </row>
    <row r="276" spans="1:8" s="267" customFormat="1" ht="9.9499999999999993" customHeight="1">
      <c r="A276" s="632"/>
      <c r="B276" s="449"/>
      <c r="C276" s="450"/>
      <c r="D276" s="121"/>
      <c r="E276" s="420"/>
      <c r="F276" s="275"/>
      <c r="G276" s="126"/>
      <c r="H276" s="616"/>
    </row>
    <row r="277" spans="1:8">
      <c r="A277" s="642"/>
      <c r="B277" s="461" t="s">
        <v>259</v>
      </c>
      <c r="C277" s="484"/>
      <c r="D277" s="269"/>
      <c r="E277" s="485"/>
      <c r="F277" s="270"/>
      <c r="G277" s="270"/>
      <c r="H277" s="643"/>
    </row>
    <row r="278" spans="1:8">
      <c r="A278" s="642"/>
      <c r="B278" s="463" t="s">
        <v>55</v>
      </c>
      <c r="C278" s="462"/>
      <c r="D278" s="264"/>
      <c r="E278" s="426"/>
      <c r="F278" s="274"/>
      <c r="G278" s="417">
        <f t="shared" ref="G278:G282" si="68">F278*G$14</f>
        <v>0</v>
      </c>
      <c r="H278" s="615">
        <f t="shared" ref="H278:H282" si="69">F278+G278</f>
        <v>0</v>
      </c>
    </row>
    <row r="279" spans="1:8">
      <c r="A279" s="642"/>
      <c r="B279" s="463" t="s">
        <v>56</v>
      </c>
      <c r="C279" s="462"/>
      <c r="D279" s="264"/>
      <c r="E279" s="426"/>
      <c r="F279" s="274"/>
      <c r="G279" s="417">
        <f t="shared" si="68"/>
        <v>0</v>
      </c>
      <c r="H279" s="615">
        <f t="shared" si="69"/>
        <v>0</v>
      </c>
    </row>
    <row r="280" spans="1:8">
      <c r="A280" s="642"/>
      <c r="B280" s="463" t="s">
        <v>57</v>
      </c>
      <c r="C280" s="462"/>
      <c r="D280" s="264"/>
      <c r="E280" s="426"/>
      <c r="F280" s="274"/>
      <c r="G280" s="417">
        <f t="shared" si="68"/>
        <v>0</v>
      </c>
      <c r="H280" s="615">
        <f t="shared" si="69"/>
        <v>0</v>
      </c>
    </row>
    <row r="281" spans="1:8">
      <c r="A281" s="642"/>
      <c r="B281" s="463" t="s">
        <v>58</v>
      </c>
      <c r="C281" s="462"/>
      <c r="D281" s="264"/>
      <c r="E281" s="426"/>
      <c r="F281" s="274"/>
      <c r="G281" s="417">
        <f t="shared" si="68"/>
        <v>0</v>
      </c>
      <c r="H281" s="615">
        <f t="shared" si="69"/>
        <v>0</v>
      </c>
    </row>
    <row r="282" spans="1:8" ht="16.5" thickBot="1">
      <c r="A282" s="645"/>
      <c r="B282" s="491" t="s">
        <v>140</v>
      </c>
      <c r="C282" s="492"/>
      <c r="D282" s="400"/>
      <c r="E282" s="493"/>
      <c r="F282" s="401"/>
      <c r="G282" s="494">
        <f t="shared" si="68"/>
        <v>0</v>
      </c>
      <c r="H282" s="646">
        <f t="shared" si="69"/>
        <v>0</v>
      </c>
    </row>
    <row r="283" spans="1:8" ht="12" customHeight="1" thickTop="1">
      <c r="A283" s="358"/>
      <c r="B283" s="519" t="s">
        <v>204</v>
      </c>
      <c r="C283" s="519"/>
      <c r="D283" s="519"/>
      <c r="E283" s="519"/>
      <c r="F283" s="519"/>
      <c r="G283" s="519"/>
      <c r="H283" s="366"/>
    </row>
    <row r="284" spans="1:8" ht="15">
      <c r="A284" s="598" t="s">
        <v>25</v>
      </c>
      <c r="B284" s="647"/>
      <c r="C284" s="647"/>
      <c r="D284" s="647"/>
      <c r="E284" s="6"/>
      <c r="F284" s="8"/>
      <c r="G284" s="6"/>
      <c r="H284" s="366"/>
    </row>
    <row r="285" spans="1:8" ht="15">
      <c r="A285" s="598" t="s">
        <v>26</v>
      </c>
      <c r="B285" s="647"/>
      <c r="C285" s="647"/>
      <c r="D285" s="647"/>
      <c r="E285" s="7"/>
      <c r="F285" s="253"/>
      <c r="G285" s="7"/>
      <c r="H285" s="366"/>
    </row>
    <row r="286" spans="1:8" ht="15">
      <c r="A286" s="598" t="s">
        <v>27</v>
      </c>
      <c r="B286" s="648"/>
      <c r="C286" s="649"/>
      <c r="D286" s="649"/>
      <c r="E286" s="7"/>
      <c r="F286" s="253"/>
      <c r="G286" s="7"/>
      <c r="H286" s="366"/>
    </row>
    <row r="287" spans="1:8" ht="15">
      <c r="A287" s="599" t="s">
        <v>28</v>
      </c>
      <c r="B287" s="647"/>
      <c r="C287" s="647"/>
      <c r="D287" s="647"/>
      <c r="E287" s="253"/>
      <c r="F287" s="253"/>
      <c r="G287" s="253"/>
      <c r="H287" s="570"/>
    </row>
    <row r="288" spans="1:8" ht="15">
      <c r="A288" s="599" t="s">
        <v>29</v>
      </c>
      <c r="B288" s="647"/>
      <c r="C288" s="647"/>
      <c r="D288" s="647"/>
      <c r="E288" s="7"/>
      <c r="F288" s="253"/>
      <c r="G288" s="7"/>
      <c r="H288" s="366"/>
    </row>
    <row r="289" spans="1:8" ht="15">
      <c r="A289" s="598" t="s">
        <v>30</v>
      </c>
      <c r="B289" s="647"/>
      <c r="C289" s="647"/>
      <c r="D289" s="647"/>
      <c r="E289" s="7"/>
      <c r="F289" s="363" t="s">
        <v>134</v>
      </c>
      <c r="G289" s="555"/>
      <c r="H289" s="571"/>
    </row>
    <row r="290" spans="1:8" ht="15">
      <c r="A290" s="598" t="s">
        <v>31</v>
      </c>
      <c r="B290" s="647"/>
      <c r="C290" s="647"/>
      <c r="D290" s="647"/>
      <c r="E290" s="7"/>
      <c r="F290" s="253"/>
      <c r="G290" s="225"/>
      <c r="H290" s="572"/>
    </row>
    <row r="291" spans="1:8" ht="15">
      <c r="A291" s="599" t="s">
        <v>33</v>
      </c>
      <c r="B291" s="647"/>
      <c r="C291" s="647"/>
      <c r="D291" s="647"/>
      <c r="E291" s="7"/>
      <c r="F291" s="363" t="s">
        <v>292</v>
      </c>
      <c r="G291" s="364"/>
      <c r="H291" s="365"/>
    </row>
    <row r="292" spans="1:8" ht="16.5" thickBot="1">
      <c r="A292" s="573" t="s">
        <v>205</v>
      </c>
      <c r="B292" s="574"/>
      <c r="C292" s="575" t="s">
        <v>19</v>
      </c>
      <c r="D292" s="575"/>
      <c r="E292" s="574" t="s">
        <v>20</v>
      </c>
      <c r="F292" s="574"/>
      <c r="G292" s="576"/>
      <c r="H292" s="577"/>
    </row>
  </sheetData>
  <mergeCells count="9">
    <mergeCell ref="B161:G161"/>
    <mergeCell ref="B283:G283"/>
    <mergeCell ref="B1:H1"/>
    <mergeCell ref="E2:F2"/>
    <mergeCell ref="B18:H18"/>
    <mergeCell ref="B27:H27"/>
    <mergeCell ref="B12:F12"/>
    <mergeCell ref="B11:F11"/>
    <mergeCell ref="G3:H3"/>
  </mergeCells>
  <conditionalFormatting sqref="B15:H118 B134:H189 B191:H282 B123:H131">
    <cfRule type="cellIs" dxfId="5" priority="5" operator="lessThan">
      <formula>0</formula>
    </cfRule>
  </conditionalFormatting>
  <conditionalFormatting sqref="B133:H133">
    <cfRule type="cellIs" dxfId="4" priority="4" operator="lessThan">
      <formula>0</formula>
    </cfRule>
  </conditionalFormatting>
  <conditionalFormatting sqref="B132:H132">
    <cfRule type="cellIs" dxfId="3" priority="3" operator="lessThan">
      <formula>0</formula>
    </cfRule>
  </conditionalFormatting>
  <conditionalFormatting sqref="B190:H190">
    <cfRule type="cellIs" dxfId="2" priority="2" operator="lessThan">
      <formula>0</formula>
    </cfRule>
  </conditionalFormatting>
  <conditionalFormatting sqref="B119:H1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5" scale="86" fitToHeight="0" orientation="portrait" r:id="rId1"/>
  <headerFooter>
    <oddFooter>&amp;R&amp;P of &amp;N</oddFooter>
  </headerFooter>
  <rowBreaks count="2" manualBreakCount="2">
    <brk id="122" max="7" man="1"/>
    <brk id="18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11</vt:i4>
      </vt:variant>
    </vt:vector>
  </HeadingPairs>
  <TitlesOfParts>
    <vt:vector size="18" baseType="lpstr">
      <vt:lpstr>100 Series</vt:lpstr>
      <vt:lpstr>100 Series Model Extras</vt:lpstr>
      <vt:lpstr>800 Series</vt:lpstr>
      <vt:lpstr>800 Series Model Extras</vt:lpstr>
      <vt:lpstr>1000 Series</vt:lpstr>
      <vt:lpstr>1000 Series Model Extras</vt:lpstr>
      <vt:lpstr>Extra</vt:lpstr>
      <vt:lpstr>'100 Series'!Print_Area</vt:lpstr>
      <vt:lpstr>'100 Series Model Extras'!Print_Area</vt:lpstr>
      <vt:lpstr>'1000 Series'!Print_Area</vt:lpstr>
      <vt:lpstr>'1000 Series Model Extras'!Print_Area</vt:lpstr>
      <vt:lpstr>'800 Series'!Print_Area</vt:lpstr>
      <vt:lpstr>'800 Series Model Extras'!Print_Area</vt:lpstr>
      <vt:lpstr>Extra!Print_Area</vt:lpstr>
      <vt:lpstr>'100 Series Model Extras'!Print_Titles</vt:lpstr>
      <vt:lpstr>'1000 Series Model Extras'!Print_Titles</vt:lpstr>
      <vt:lpstr>'800 Series Model Extras'!Print_Titles</vt:lpstr>
      <vt:lpstr>Extra!Print_Titles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Tricia Oliver</cp:lastModifiedBy>
  <cp:lastPrinted>2022-02-09T19:50:38Z</cp:lastPrinted>
  <dcterms:created xsi:type="dcterms:W3CDTF">2000-05-26T19:52:55Z</dcterms:created>
  <dcterms:modified xsi:type="dcterms:W3CDTF">2022-02-09T19:51:27Z</dcterms:modified>
</cp:coreProperties>
</file>