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92ACEE93-BD09-417B-AD45-01804C45FCCD}" xr6:coauthVersionLast="47" xr6:coauthVersionMax="47" xr10:uidLastSave="{00000000-0000-0000-0000-000000000000}"/>
  <bookViews>
    <workbookView xWindow="-120" yWindow="-120" windowWidth="29040" windowHeight="15840" tabRatio="614" xr2:uid="{00000000-000D-0000-FFFF-FFFF00000000}"/>
  </bookViews>
  <sheets>
    <sheet name="100 Series" sheetId="19" r:id="rId1"/>
    <sheet name="100 Series Extras" sheetId="20" r:id="rId2"/>
    <sheet name="200 Series" sheetId="22" r:id="rId3"/>
    <sheet name="200 Series Extras" sheetId="23" r:id="rId4"/>
    <sheet name="800 Series" sheetId="15" r:id="rId5"/>
    <sheet name="800 Series Extras" sheetId="16" r:id="rId6"/>
    <sheet name="1000 Series" sheetId="17" r:id="rId7"/>
    <sheet name="1000 Series Extras" sheetId="18" r:id="rId8"/>
    <sheet name="Apartments" sheetId="21" r:id="rId9"/>
  </sheets>
  <definedNames>
    <definedName name="_xlnm.Print_Area" localSheetId="0">'100 Series'!$A$1:$I$76</definedName>
    <definedName name="_xlnm.Print_Area" localSheetId="1">'100 Series Extras'!$A$1:$I$78</definedName>
    <definedName name="_xlnm.Print_Area" localSheetId="6">'1000 Series'!$A$1:$I$72</definedName>
    <definedName name="_xlnm.Print_Area" localSheetId="7">'1000 Series Extras'!$A$1:$I$75</definedName>
    <definedName name="_xlnm.Print_Area" localSheetId="2">'200 Series'!$A$1:$I$84</definedName>
    <definedName name="_xlnm.Print_Area" localSheetId="3">'200 Series Extras'!$A$1:$I$78</definedName>
    <definedName name="_xlnm.Print_Area" localSheetId="4">'800 Series'!$A$1:$I$78</definedName>
    <definedName name="_xlnm.Print_Area" localSheetId="5">'800 Series Extras'!$A$1:$I$76</definedName>
    <definedName name="_xlnm.Print_Area" localSheetId="8">Apartments!$A$1:$H$89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3" l="1"/>
  <c r="G22" i="23" s="1"/>
  <c r="C23" i="23"/>
  <c r="G23" i="23"/>
  <c r="C21" i="23"/>
  <c r="G21" i="23" s="1"/>
  <c r="B5" i="23"/>
  <c r="B56" i="23"/>
  <c r="C19" i="23"/>
  <c r="G19" i="23" s="1"/>
  <c r="C18" i="23"/>
  <c r="G18" i="23" s="1"/>
  <c r="F8" i="23"/>
  <c r="B8" i="23"/>
  <c r="F7" i="23"/>
  <c r="B7" i="23"/>
  <c r="H5" i="23"/>
  <c r="H4" i="23"/>
  <c r="B4" i="23"/>
  <c r="E18" i="22"/>
  <c r="C18" i="22"/>
  <c r="B18" i="22"/>
  <c r="B56" i="22"/>
  <c r="C20" i="22"/>
  <c r="B20" i="22"/>
  <c r="E17" i="22"/>
  <c r="C17" i="22"/>
  <c r="B17" i="22"/>
  <c r="G8" i="22"/>
  <c r="B8" i="22"/>
  <c r="G7" i="22"/>
  <c r="B7" i="22"/>
  <c r="H5" i="22"/>
  <c r="H4" i="22"/>
  <c r="B4" i="22"/>
  <c r="C35" i="21"/>
  <c r="F35" i="21" s="1"/>
  <c r="B35" i="21"/>
  <c r="C34" i="21"/>
  <c r="B34" i="21"/>
  <c r="F34" i="21" s="1"/>
  <c r="C33" i="21"/>
  <c r="B33" i="21"/>
  <c r="F33" i="21" s="1"/>
  <c r="C32" i="21"/>
  <c r="B32" i="21"/>
  <c r="F32" i="21" s="1"/>
  <c r="C30" i="21"/>
  <c r="B30" i="21"/>
  <c r="F30" i="21" s="1"/>
  <c r="F29" i="21"/>
  <c r="G29" i="21" s="1"/>
  <c r="C29" i="21"/>
  <c r="B29" i="21"/>
  <c r="C28" i="21"/>
  <c r="B28" i="21"/>
  <c r="C27" i="21"/>
  <c r="B27" i="21"/>
  <c r="F27" i="21" s="1"/>
  <c r="B17" i="21"/>
  <c r="C17" i="21"/>
  <c r="F17" i="21"/>
  <c r="C25" i="21"/>
  <c r="B25" i="21"/>
  <c r="C24" i="21"/>
  <c r="B24" i="21"/>
  <c r="F24" i="21" s="1"/>
  <c r="C23" i="21"/>
  <c r="B23" i="21"/>
  <c r="C22" i="21"/>
  <c r="B22" i="21"/>
  <c r="C18" i="21"/>
  <c r="C19" i="21"/>
  <c r="C20" i="21"/>
  <c r="B18" i="21"/>
  <c r="F18" i="21" s="1"/>
  <c r="B19" i="21"/>
  <c r="B20" i="21"/>
  <c r="B52" i="21"/>
  <c r="F8" i="21"/>
  <c r="B8" i="21"/>
  <c r="F7" i="21"/>
  <c r="B7" i="21"/>
  <c r="G5" i="21"/>
  <c r="G4" i="21"/>
  <c r="B4" i="21"/>
  <c r="C24" i="16"/>
  <c r="G24" i="16" s="1"/>
  <c r="H24" i="16" s="1"/>
  <c r="C20" i="16"/>
  <c r="G20" i="16" s="1"/>
  <c r="H20" i="16" s="1"/>
  <c r="F8" i="20"/>
  <c r="F7" i="20"/>
  <c r="B56" i="20"/>
  <c r="B55" i="15"/>
  <c r="B55" i="16"/>
  <c r="B51" i="17"/>
  <c r="B57" i="18"/>
  <c r="H22" i="23" l="1"/>
  <c r="I22" i="23"/>
  <c r="H23" i="23"/>
  <c r="I23" i="23" s="1"/>
  <c r="H21" i="23"/>
  <c r="I21" i="23" s="1"/>
  <c r="H19" i="23"/>
  <c r="I19" i="23" s="1"/>
  <c r="H18" i="23"/>
  <c r="I18" i="23" s="1"/>
  <c r="G18" i="22"/>
  <c r="H18" i="22" s="1"/>
  <c r="I18" i="22" s="1"/>
  <c r="G17" i="22"/>
  <c r="H17" i="22" s="1"/>
  <c r="I17" i="22" s="1"/>
  <c r="G20" i="22"/>
  <c r="H20" i="22" s="1"/>
  <c r="I20" i="22" s="1"/>
  <c r="G32" i="21"/>
  <c r="H32" i="21"/>
  <c r="G35" i="21"/>
  <c r="H35" i="21" s="1"/>
  <c r="G33" i="21"/>
  <c r="H33" i="21" s="1"/>
  <c r="G34" i="21"/>
  <c r="H34" i="21" s="1"/>
  <c r="F28" i="21"/>
  <c r="H28" i="21" s="1"/>
  <c r="G28" i="21"/>
  <c r="G30" i="21"/>
  <c r="H30" i="21" s="1"/>
  <c r="G27" i="21"/>
  <c r="H27" i="21" s="1"/>
  <c r="H29" i="21"/>
  <c r="F22" i="21"/>
  <c r="G22" i="21" s="1"/>
  <c r="H22" i="21" s="1"/>
  <c r="F19" i="21"/>
  <c r="G19" i="21" s="1"/>
  <c r="H19" i="21" s="1"/>
  <c r="F20" i="21"/>
  <c r="F25" i="21"/>
  <c r="F23" i="21"/>
  <c r="G23" i="21" s="1"/>
  <c r="H23" i="21" s="1"/>
  <c r="G24" i="21"/>
  <c r="H24" i="21" s="1"/>
  <c r="G18" i="21"/>
  <c r="H18" i="21" s="1"/>
  <c r="G17" i="21"/>
  <c r="H17" i="21" s="1"/>
  <c r="G20" i="21"/>
  <c r="H20" i="21" s="1"/>
  <c r="I24" i="16"/>
  <c r="I20" i="16"/>
  <c r="E19" i="15"/>
  <c r="E17" i="15"/>
  <c r="G25" i="21" l="1"/>
  <c r="H25" i="21" s="1"/>
  <c r="C17" i="17"/>
  <c r="B17" i="17"/>
  <c r="C19" i="15"/>
  <c r="B19" i="15" l="1"/>
  <c r="G19" i="15" s="1"/>
  <c r="C17" i="15"/>
  <c r="B17" i="15"/>
  <c r="G17" i="15" l="1"/>
  <c r="C18" i="18"/>
  <c r="C40" i="16" l="1"/>
  <c r="G40" i="16" s="1"/>
  <c r="C39" i="16"/>
  <c r="G39" i="16" s="1"/>
  <c r="H39" i="16" s="1"/>
  <c r="C37" i="16"/>
  <c r="G37" i="16" s="1"/>
  <c r="C36" i="16"/>
  <c r="G36" i="16" s="1"/>
  <c r="H36" i="16" s="1"/>
  <c r="C23" i="16"/>
  <c r="G23" i="16" s="1"/>
  <c r="C22" i="16"/>
  <c r="G22" i="16" s="1"/>
  <c r="C19" i="16"/>
  <c r="G19" i="16" s="1"/>
  <c r="H19" i="16" s="1"/>
  <c r="I19" i="16" s="1"/>
  <c r="C18" i="16"/>
  <c r="G18" i="16" s="1"/>
  <c r="H19" i="15"/>
  <c r="I19" i="15" s="1"/>
  <c r="C30" i="15"/>
  <c r="B30" i="15"/>
  <c r="C28" i="15"/>
  <c r="B28" i="15"/>
  <c r="C40" i="18"/>
  <c r="G40" i="18" s="1"/>
  <c r="B39" i="17"/>
  <c r="C39" i="17"/>
  <c r="E39" i="17"/>
  <c r="E32" i="17"/>
  <c r="C32" i="17"/>
  <c r="B32" i="17"/>
  <c r="G28" i="15" l="1"/>
  <c r="H28" i="15" s="1"/>
  <c r="I28" i="15" s="1"/>
  <c r="G30" i="15"/>
  <c r="H30" i="15" s="1"/>
  <c r="I30" i="15" s="1"/>
  <c r="G39" i="17"/>
  <c r="I39" i="16"/>
  <c r="H40" i="16"/>
  <c r="I40" i="16" s="1"/>
  <c r="I36" i="16"/>
  <c r="H37" i="16"/>
  <c r="I37" i="16" s="1"/>
  <c r="H22" i="16"/>
  <c r="I22" i="16" s="1"/>
  <c r="H23" i="16"/>
  <c r="I23" i="16" s="1"/>
  <c r="H18" i="16"/>
  <c r="I18" i="16" s="1"/>
  <c r="H17" i="15"/>
  <c r="I17" i="15" s="1"/>
  <c r="H40" i="18"/>
  <c r="I40" i="18" s="1"/>
  <c r="G32" i="17"/>
  <c r="B5" i="16"/>
  <c r="E17" i="19"/>
  <c r="G7" i="15"/>
  <c r="F7" i="16"/>
  <c r="G7" i="17"/>
  <c r="F7" i="18"/>
  <c r="F8" i="18"/>
  <c r="C23" i="15"/>
  <c r="C25" i="15"/>
  <c r="C26" i="15"/>
  <c r="H39" i="17" l="1"/>
  <c r="I39" i="17" s="1"/>
  <c r="H32" i="17"/>
  <c r="I32" i="17" s="1"/>
  <c r="G17" i="17"/>
  <c r="C19" i="20"/>
  <c r="G19" i="20" s="1"/>
  <c r="H17" i="17" l="1"/>
  <c r="I17" i="17" s="1"/>
  <c r="H19" i="20"/>
  <c r="I19" i="20" s="1"/>
  <c r="C18" i="20" l="1"/>
  <c r="G18" i="20" s="1"/>
  <c r="C26" i="16"/>
  <c r="G26" i="16" s="1"/>
  <c r="C51" i="18"/>
  <c r="G51" i="18" s="1"/>
  <c r="C47" i="18"/>
  <c r="G47" i="18" s="1"/>
  <c r="C44" i="18"/>
  <c r="G44" i="18" s="1"/>
  <c r="C41" i="18"/>
  <c r="G41" i="18" s="1"/>
  <c r="C37" i="18"/>
  <c r="G37" i="18" s="1"/>
  <c r="C28" i="18"/>
  <c r="G28" i="18" s="1"/>
  <c r="C33" i="18"/>
  <c r="G33" i="18" s="1"/>
  <c r="C24" i="18"/>
  <c r="G24" i="18" s="1"/>
  <c r="E38" i="17"/>
  <c r="E33" i="17"/>
  <c r="E31" i="17"/>
  <c r="E26" i="17"/>
  <c r="E22" i="17"/>
  <c r="E21" i="17"/>
  <c r="G18" i="18"/>
  <c r="C34" i="18"/>
  <c r="G34" i="18" s="1"/>
  <c r="C17" i="18"/>
  <c r="G17" i="18" s="1"/>
  <c r="C20" i="18"/>
  <c r="G20" i="18" s="1"/>
  <c r="C21" i="18"/>
  <c r="G21" i="18" s="1"/>
  <c r="C23" i="18"/>
  <c r="G23" i="18" s="1"/>
  <c r="C25" i="18"/>
  <c r="G25" i="18" s="1"/>
  <c r="C27" i="18"/>
  <c r="G27" i="18" s="1"/>
  <c r="C29" i="18"/>
  <c r="G29" i="18" s="1"/>
  <c r="C31" i="18"/>
  <c r="G31" i="18" s="1"/>
  <c r="C32" i="18"/>
  <c r="G32" i="18" s="1"/>
  <c r="C36" i="18"/>
  <c r="G36" i="18" s="1"/>
  <c r="C39" i="18"/>
  <c r="G39" i="18" s="1"/>
  <c r="C43" i="18"/>
  <c r="G43" i="18" s="1"/>
  <c r="C46" i="18"/>
  <c r="G46" i="18" s="1"/>
  <c r="C48" i="18"/>
  <c r="G48" i="18" s="1"/>
  <c r="C50" i="18"/>
  <c r="G50" i="18" s="1"/>
  <c r="C52" i="18"/>
  <c r="G52" i="18" s="1"/>
  <c r="B5" i="18"/>
  <c r="B8" i="18"/>
  <c r="B7" i="18"/>
  <c r="H5" i="18"/>
  <c r="H4" i="18"/>
  <c r="B4" i="18"/>
  <c r="B36" i="17"/>
  <c r="C36" i="17"/>
  <c r="B29" i="17"/>
  <c r="C29" i="17"/>
  <c r="C26" i="17"/>
  <c r="C21" i="17"/>
  <c r="C42" i="17"/>
  <c r="C41" i="17"/>
  <c r="C38" i="17"/>
  <c r="C35" i="17"/>
  <c r="C33" i="17"/>
  <c r="C31" i="17"/>
  <c r="C28" i="17"/>
  <c r="C22" i="17"/>
  <c r="C16" i="17"/>
  <c r="B21" i="17"/>
  <c r="B26" i="17"/>
  <c r="E24" i="17"/>
  <c r="E19" i="17"/>
  <c r="B16" i="17"/>
  <c r="B22" i="17"/>
  <c r="B28" i="17"/>
  <c r="B31" i="17"/>
  <c r="B33" i="17"/>
  <c r="B35" i="17"/>
  <c r="B38" i="17"/>
  <c r="B41" i="17"/>
  <c r="B42" i="17"/>
  <c r="G8" i="17"/>
  <c r="H5" i="17"/>
  <c r="H4" i="17"/>
  <c r="B8" i="17"/>
  <c r="B7" i="17"/>
  <c r="B4" i="17"/>
  <c r="C32" i="20"/>
  <c r="G32" i="20" s="1"/>
  <c r="C30" i="20"/>
  <c r="G30" i="20" s="1"/>
  <c r="H5" i="20"/>
  <c r="H4" i="20"/>
  <c r="B8" i="20"/>
  <c r="B7" i="20"/>
  <c r="B4" i="20"/>
  <c r="B5" i="20"/>
  <c r="C28" i="20"/>
  <c r="G28" i="20" s="1"/>
  <c r="C26" i="20"/>
  <c r="G26" i="20" s="1"/>
  <c r="C24" i="20"/>
  <c r="G24" i="20" s="1"/>
  <c r="C22" i="20"/>
  <c r="G22" i="20" s="1"/>
  <c r="C20" i="20"/>
  <c r="G20" i="20" s="1"/>
  <c r="C30" i="16"/>
  <c r="G30" i="16" s="1"/>
  <c r="C27" i="16"/>
  <c r="G27" i="16" s="1"/>
  <c r="F8" i="16"/>
  <c r="B8" i="16"/>
  <c r="B7" i="16"/>
  <c r="H5" i="16"/>
  <c r="H4" i="16"/>
  <c r="B4" i="16"/>
  <c r="C29" i="16"/>
  <c r="G29" i="16" s="1"/>
  <c r="C32" i="16"/>
  <c r="G32" i="16" s="1"/>
  <c r="C33" i="16"/>
  <c r="G33" i="16" s="1"/>
  <c r="C34" i="16"/>
  <c r="G34" i="16" s="1"/>
  <c r="C21" i="15"/>
  <c r="G22" i="17" l="1"/>
  <c r="G26" i="17"/>
  <c r="G31" i="17"/>
  <c r="G38" i="17"/>
  <c r="G21" i="17"/>
  <c r="G36" i="17"/>
  <c r="G33" i="17"/>
  <c r="G29" i="17"/>
  <c r="H51" i="18"/>
  <c r="I51" i="18" s="1"/>
  <c r="H47" i="18"/>
  <c r="I47" i="18" s="1"/>
  <c r="H44" i="18"/>
  <c r="I44" i="18" s="1"/>
  <c r="H41" i="18"/>
  <c r="I41" i="18" s="1"/>
  <c r="H37" i="18"/>
  <c r="I37" i="18" s="1"/>
  <c r="H28" i="18"/>
  <c r="I28" i="18" s="1"/>
  <c r="H33" i="18"/>
  <c r="I33" i="18" s="1"/>
  <c r="H24" i="18"/>
  <c r="I24" i="18" s="1"/>
  <c r="H18" i="18"/>
  <c r="I18" i="18" s="1"/>
  <c r="H32" i="20"/>
  <c r="I32" i="20" s="1"/>
  <c r="H30" i="20"/>
  <c r="I30" i="20" s="1"/>
  <c r="H20" i="20"/>
  <c r="I20" i="20" s="1"/>
  <c r="H26" i="20"/>
  <c r="I26" i="20" s="1"/>
  <c r="H24" i="20"/>
  <c r="I24" i="20" s="1"/>
  <c r="H18" i="20"/>
  <c r="I18" i="20" s="1"/>
  <c r="H22" i="20"/>
  <c r="I22" i="20" s="1"/>
  <c r="H28" i="20"/>
  <c r="I28" i="20" s="1"/>
  <c r="H30" i="16"/>
  <c r="I30" i="16" s="1"/>
  <c r="H27" i="16"/>
  <c r="I27" i="16" s="1"/>
  <c r="H29" i="17" l="1"/>
  <c r="I29" i="17" s="1"/>
  <c r="H36" i="17"/>
  <c r="I36" i="17" s="1"/>
  <c r="B26" i="15"/>
  <c r="B25" i="15"/>
  <c r="B23" i="15"/>
  <c r="B21" i="15"/>
  <c r="G8" i="15" l="1"/>
  <c r="H5" i="15"/>
  <c r="H4" i="15"/>
  <c r="B8" i="15"/>
  <c r="B7" i="15"/>
  <c r="B4" i="15"/>
  <c r="E19" i="19"/>
  <c r="E21" i="19"/>
  <c r="E23" i="19"/>
  <c r="E25" i="19"/>
  <c r="E27" i="19"/>
  <c r="E29" i="19"/>
  <c r="B19" i="17" l="1"/>
  <c r="C19" i="17"/>
  <c r="C24" i="17"/>
  <c r="B24" i="17"/>
  <c r="C29" i="19"/>
  <c r="B25" i="19"/>
  <c r="B23" i="19"/>
  <c r="C21" i="19"/>
  <c r="C19" i="19"/>
  <c r="B17" i="19"/>
  <c r="G24" i="17" l="1"/>
  <c r="C27" i="19"/>
  <c r="C25" i="19"/>
  <c r="G25" i="19" s="1"/>
  <c r="H25" i="19" s="1"/>
  <c r="I25" i="19" s="1"/>
  <c r="C17" i="19"/>
  <c r="G17" i="19" s="1"/>
  <c r="H17" i="19" s="1"/>
  <c r="I17" i="19" s="1"/>
  <c r="B21" i="19"/>
  <c r="G21" i="19" s="1"/>
  <c r="H21" i="19" s="1"/>
  <c r="I21" i="19" s="1"/>
  <c r="B29" i="19"/>
  <c r="G29" i="19" s="1"/>
  <c r="H29" i="19" s="1"/>
  <c r="I29" i="19" s="1"/>
  <c r="C23" i="19"/>
  <c r="G23" i="19" s="1"/>
  <c r="H23" i="19" s="1"/>
  <c r="H21" i="18"/>
  <c r="I21" i="18" s="1"/>
  <c r="B19" i="19"/>
  <c r="G19" i="19" s="1"/>
  <c r="B27" i="19"/>
  <c r="G27" i="19" l="1"/>
  <c r="H27" i="19" s="1"/>
  <c r="I27" i="19" s="1"/>
  <c r="I23" i="19"/>
  <c r="G19" i="17"/>
  <c r="H19" i="19"/>
  <c r="I19" i="19" s="1"/>
  <c r="H34" i="16" l="1"/>
  <c r="I34" i="16" s="1"/>
  <c r="H26" i="17" l="1"/>
  <c r="I26" i="17" s="1"/>
  <c r="G16" i="17"/>
  <c r="G41" i="17" l="1"/>
  <c r="G21" i="15"/>
  <c r="H21" i="15" s="1"/>
  <c r="I21" i="15" s="1"/>
  <c r="G26" i="15"/>
  <c r="H26" i="15" s="1"/>
  <c r="I26" i="15" s="1"/>
  <c r="G23" i="15"/>
  <c r="H23" i="15" s="1"/>
  <c r="I23" i="15" s="1"/>
  <c r="G25" i="15"/>
  <c r="H25" i="15" s="1"/>
  <c r="I25" i="15" s="1"/>
  <c r="G28" i="17"/>
  <c r="H22" i="17"/>
  <c r="I22" i="17" s="1"/>
  <c r="H21" i="17"/>
  <c r="I21" i="17" s="1"/>
  <c r="H25" i="18"/>
  <c r="H39" i="18"/>
  <c r="I39" i="18" s="1"/>
  <c r="H20" i="18"/>
  <c r="I20" i="18" s="1"/>
  <c r="H32" i="18"/>
  <c r="I32" i="18" s="1"/>
  <c r="H50" i="18"/>
  <c r="H29" i="16"/>
  <c r="I29" i="16" s="1"/>
  <c r="H27" i="18"/>
  <c r="I27" i="18" s="1"/>
  <c r="H43" i="18"/>
  <c r="I43" i="18" s="1"/>
  <c r="H29" i="18"/>
  <c r="I29" i="18" s="1"/>
  <c r="H46" i="18"/>
  <c r="H17" i="18"/>
  <c r="I17" i="18" s="1"/>
  <c r="H31" i="18"/>
  <c r="I31" i="18" s="1"/>
  <c r="H48" i="18"/>
  <c r="I48" i="18" s="1"/>
  <c r="H23" i="18"/>
  <c r="I23" i="18" s="1"/>
  <c r="H33" i="17"/>
  <c r="I33" i="17" s="1"/>
  <c r="G35" i="17"/>
  <c r="G42" i="17"/>
  <c r="H31" i="17"/>
  <c r="I31" i="17" s="1"/>
  <c r="H38" i="17"/>
  <c r="I38" i="17" s="1"/>
  <c r="H16" i="17"/>
  <c r="I16" i="17" s="1"/>
  <c r="H34" i="18"/>
  <c r="I34" i="18" s="1"/>
  <c r="H33" i="16"/>
  <c r="I33" i="16" s="1"/>
  <c r="H52" i="18"/>
  <c r="I52" i="18" s="1"/>
  <c r="H42" i="17" l="1"/>
  <c r="I42" i="17" s="1"/>
  <c r="H41" i="17"/>
  <c r="I41" i="17" s="1"/>
  <c r="H28" i="17"/>
  <c r="I28" i="17" s="1"/>
  <c r="H35" i="17"/>
  <c r="I35" i="17" s="1"/>
  <c r="I25" i="18"/>
  <c r="I50" i="18"/>
  <c r="I46" i="18"/>
  <c r="H36" i="18"/>
  <c r="I36" i="18" s="1"/>
  <c r="H19" i="17"/>
  <c r="I19" i="17" s="1"/>
  <c r="H24" i="17"/>
  <c r="I24" i="17" s="1"/>
  <c r="H32" i="16"/>
  <c r="I32" i="16" s="1"/>
  <c r="H26" i="16" l="1"/>
  <c r="I26" i="16" s="1"/>
</calcChain>
</file>

<file path=xl/sharedStrings.xml><?xml version="1.0" encoding="utf-8"?>
<sst xmlns="http://schemas.openxmlformats.org/spreadsheetml/2006/main" count="716" uniqueCount="127">
  <si>
    <t>DATE :</t>
  </si>
  <si>
    <t xml:space="preserve">        PROJECT :</t>
  </si>
  <si>
    <t xml:space="preserve"> </t>
  </si>
  <si>
    <t xml:space="preserve">            SERIES :</t>
  </si>
  <si>
    <t>CONTRACT # :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</si>
  <si>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</si>
  <si>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</si>
  <si>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</si>
  <si>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</si>
  <si>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</si>
  <si>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</si>
  <si>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</si>
  <si>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</si>
  <si>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</si>
  <si>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</si>
  <si>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Framing - Roof</t>
  </si>
  <si>
    <t>Completed</t>
  </si>
  <si>
    <t>Backing</t>
  </si>
  <si>
    <t>A - 3</t>
  </si>
  <si>
    <t xml:space="preserve">  NOTE :   ALL INVOICES MUST INCLUDE THE FOLLOWING ITEMS</t>
  </si>
  <si>
    <t>KNEE WALLS</t>
  </si>
  <si>
    <t>HST</t>
  </si>
  <si>
    <t>SCHEDULE "C"</t>
  </si>
  <si>
    <t xml:space="preserve">Contractor Initials: </t>
  </si>
  <si>
    <t>Price includes labour for strapping ceilings and installation only of black asphalt felt moisture barrier paper for behind frost walls</t>
  </si>
  <si>
    <t xml:space="preserve">Tyvek Wrap </t>
  </si>
  <si>
    <t xml:space="preserve">INCLUDED </t>
  </si>
  <si>
    <t>Basement</t>
  </si>
  <si>
    <t>Price includes labour for installing &amp; removing temporary aspenite in garage for security</t>
  </si>
  <si>
    <t>FRAMING FOR 2-STOREY</t>
  </si>
  <si>
    <t>Optional Curved Staircases</t>
  </si>
  <si>
    <t>Bungalow</t>
  </si>
  <si>
    <t>2 Storey</t>
  </si>
  <si>
    <t>826 3 BED</t>
  </si>
  <si>
    <t xml:space="preserve">826 4 BED </t>
  </si>
  <si>
    <t>Framing</t>
  </si>
  <si>
    <t>Recreation Room</t>
  </si>
  <si>
    <t xml:space="preserve">1000 Series </t>
  </si>
  <si>
    <t xml:space="preserve">Backing </t>
  </si>
  <si>
    <t>1016 LOFT</t>
  </si>
  <si>
    <t>1035 CORNER</t>
  </si>
  <si>
    <t>1086 A</t>
  </si>
  <si>
    <t>1086 B</t>
  </si>
  <si>
    <t xml:space="preserve">        as extras, repairs and service. This work must be submitted  on a separate invoice for each Purchase Order #.    </t>
  </si>
  <si>
    <t xml:space="preserve">        a Valecraft Superintendent and a Purchase Order if applicable.</t>
  </si>
  <si>
    <t>OPT. Sunroom</t>
  </si>
  <si>
    <t>100 Series</t>
  </si>
  <si>
    <t>Per Sq. Ft.</t>
  </si>
  <si>
    <t>Per Lin Ft</t>
  </si>
  <si>
    <t>Per Storey</t>
  </si>
  <si>
    <t>Walk-Out Basement Walls</t>
  </si>
  <si>
    <t>Family Room</t>
  </si>
  <si>
    <t xml:space="preserve">      </t>
  </si>
  <si>
    <t>CONTRACTOR  PER :</t>
  </si>
  <si>
    <t xml:space="preserve">  </t>
  </si>
  <si>
    <t>TERMS OF PAYMENT</t>
  </si>
  <si>
    <t>Finished Basement Areas Time of Construction</t>
  </si>
  <si>
    <r>
      <t xml:space="preserve">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</si>
  <si>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</si>
  <si>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</si>
  <si>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</si>
  <si>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E - All invoices, extras, repairs or other must be accompanied by a completion slip, change order or work order from</t>
  </si>
  <si>
    <t xml:space="preserve">   F - Code 680 is for Extras</t>
  </si>
  <si>
    <t xml:space="preserve">   G - Invoices received without ALL proper documentation will be returned.</t>
  </si>
  <si>
    <t>800 Series</t>
  </si>
  <si>
    <t>Bedroom</t>
  </si>
  <si>
    <t>Bathroom</t>
  </si>
  <si>
    <t>FRAMING FOR BUNGALOW</t>
  </si>
  <si>
    <t>FINISHED BASEMENT OPTIONS - PO REQUIRED</t>
  </si>
  <si>
    <t>160-2</t>
  </si>
  <si>
    <t>1030 A</t>
  </si>
  <si>
    <t>1030 B</t>
  </si>
  <si>
    <t>1046 A</t>
  </si>
  <si>
    <t>Extended Family Rm.</t>
  </si>
  <si>
    <t xml:space="preserve">Valecraft Homes 2019 Initials: </t>
  </si>
  <si>
    <t xml:space="preserve">Valecraft 2019 Homes Initials: </t>
  </si>
  <si>
    <r>
      <rPr>
        <b/>
        <sz val="11"/>
        <rFont val="Arial"/>
        <family val="2"/>
      </rPr>
      <t>Bungalows:</t>
    </r>
    <r>
      <rPr>
        <sz val="11"/>
        <rFont val="Arial"/>
        <family val="2"/>
      </rPr>
      <t xml:space="preserve"> 1015, 1016, 1020, 1026</t>
    </r>
  </si>
  <si>
    <r>
      <rPr>
        <b/>
        <sz val="11"/>
        <rFont val="Arial"/>
        <family val="2"/>
      </rPr>
      <t>2-Storey:</t>
    </r>
    <r>
      <rPr>
        <sz val="11"/>
        <rFont val="Arial"/>
        <family val="2"/>
      </rPr>
      <t xml:space="preserve"> 1010, 1030, 1035, 1046, 1050, 1086</t>
    </r>
  </si>
  <si>
    <r>
      <rPr>
        <b/>
        <sz val="11"/>
        <rFont val="Arial"/>
        <family val="2"/>
      </rPr>
      <t>Bungalow:</t>
    </r>
    <r>
      <rPr>
        <sz val="11"/>
        <rFont val="Arial"/>
        <family val="2"/>
      </rPr>
      <t xml:space="preserve"> 105</t>
    </r>
  </si>
  <si>
    <r>
      <rPr>
        <b/>
        <sz val="11"/>
        <rFont val="Arial"/>
        <family val="2"/>
      </rPr>
      <t>2-Storey:</t>
    </r>
    <r>
      <rPr>
        <sz val="11"/>
        <rFont val="Arial"/>
        <family val="2"/>
      </rPr>
      <t xml:space="preserve"> 110, 120, 130, 140, 160, 170</t>
    </r>
  </si>
  <si>
    <r>
      <t xml:space="preserve">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</si>
  <si>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1010 A</t>
  </si>
  <si>
    <t>1010 B</t>
  </si>
  <si>
    <t>1046 B</t>
  </si>
  <si>
    <t>1035 A</t>
  </si>
  <si>
    <t>1035 B</t>
  </si>
  <si>
    <t>1050 A</t>
  </si>
  <si>
    <t>1010 A &amp; B</t>
  </si>
  <si>
    <t>1016 &amp; 1016 Loft</t>
  </si>
  <si>
    <t>1026 A &amp; B</t>
  </si>
  <si>
    <t>1030 A &amp; B</t>
  </si>
  <si>
    <t>1035 A &amp; B</t>
  </si>
  <si>
    <t>1035 Corner</t>
  </si>
  <si>
    <r>
      <rPr>
        <b/>
        <sz val="11"/>
        <rFont val="Arial"/>
        <family val="2"/>
      </rPr>
      <t>Bungalow:</t>
    </r>
    <r>
      <rPr>
        <sz val="11"/>
        <rFont val="Arial"/>
        <family val="2"/>
      </rPr>
      <t xml:space="preserve"> 801, 804</t>
    </r>
  </si>
  <si>
    <r>
      <rPr>
        <b/>
        <sz val="11"/>
        <rFont val="Arial"/>
        <family val="2"/>
      </rPr>
      <t xml:space="preserve">2-Storey: </t>
    </r>
    <r>
      <rPr>
        <sz val="11"/>
        <rFont val="Arial"/>
        <family val="2"/>
      </rPr>
      <t>810, 815, 826, 830, 870</t>
    </r>
  </si>
  <si>
    <t>House</t>
  </si>
  <si>
    <t>Bsmt</t>
  </si>
  <si>
    <t>Square</t>
  </si>
  <si>
    <t>Footage</t>
  </si>
  <si>
    <t>Sq. Ft.</t>
  </si>
  <si>
    <t>Merkley Oaks</t>
  </si>
  <si>
    <t>T.B.A.</t>
  </si>
  <si>
    <t>Hourly Rate for Repairs and Authorized Service Outside of Contractual Obligations is  = $0.00 / Hr.</t>
  </si>
  <si>
    <t>XXX - XXX</t>
  </si>
  <si>
    <t>April 1, 2025 to March 31, 2026</t>
  </si>
  <si>
    <t>Apartments</t>
  </si>
  <si>
    <t>FRAMING FOR 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</si>
  <si>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</si>
  <si>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</si>
  <si>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</si>
  <si>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</si>
  <si>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</si>
  <si>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</si>
  <si>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</si>
  <si>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</si>
  <si>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</si>
  <si>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</si>
  <si>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</si>
  <si>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</si>
  <si>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</si>
  <si>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</si>
  <si>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</si>
  <si>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</si>
  <si>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200 Series</t>
  </si>
  <si>
    <r>
      <rPr>
        <b/>
        <sz val="11"/>
        <rFont val="Arial"/>
        <family val="2"/>
      </rPr>
      <t>Bungalow:</t>
    </r>
    <r>
      <rPr>
        <sz val="11"/>
        <rFont val="Arial"/>
        <family val="2"/>
      </rPr>
      <t xml:space="preserve"> 201, 203</t>
    </r>
  </si>
  <si>
    <t>201 2 Bed</t>
  </si>
  <si>
    <t>201 3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</si>
</sst>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&quot;$&quot;#,##0.00"/>
    <numFmt numFmtId="166" formatCode="[$-409]mmmm\ d\,\ yyyy;@"/>
  </numFmts>
  <fonts count="26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6"/>
      <name val="Arial"/>
      <family val="2"/>
    </font>
    <font>
      <b/>
      <sz val="10"/>
      <name val="Times New Roman"/>
      <family val="1"/>
    </font>
    <font>
      <sz val="10"/>
      <name val="P-AVGAR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8"/>
      </patternFill>
    </fill>
  </fills>
  <borders count="8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70">
    <xf numFmtId="0" fontId="0" fillId="0" borderId="0" xfId="0"/>
    <xf numFmtId="0" fontId="1" fillId="0" borderId="0" xfId="2"/>
    <xf numFmtId="0" fontId="1" fillId="0" borderId="0" xfId="2" applyAlignment="1">
      <alignment vertical="center"/>
    </xf>
    <xf numFmtId="0" fontId="1" fillId="0" borderId="4" xfId="2" applyBorder="1" applyAlignment="1">
      <alignment vertical="center"/>
    </xf>
    <xf numFmtId="0" fontId="1" fillId="0" borderId="7" xfId="2" applyBorder="1" applyAlignment="1">
      <alignment vertical="center"/>
    </xf>
    <xf numFmtId="0" fontId="4" fillId="0" borderId="0" xfId="2" applyFont="1" applyAlignment="1">
      <alignment vertical="center"/>
    </xf>
    <xf numFmtId="0" fontId="1" fillId="0" borderId="18" xfId="2" applyBorder="1" applyAlignment="1">
      <alignment vertical="center"/>
    </xf>
    <xf numFmtId="0" fontId="1" fillId="0" borderId="19" xfId="2" applyBorder="1" applyAlignment="1">
      <alignment vertical="center"/>
    </xf>
    <xf numFmtId="0" fontId="2" fillId="0" borderId="19" xfId="2" applyFont="1" applyBorder="1" applyAlignment="1">
      <alignment vertical="center"/>
    </xf>
    <xf numFmtId="0" fontId="1" fillId="0" borderId="27" xfId="2" applyBorder="1" applyAlignment="1">
      <alignment vertical="center"/>
    </xf>
    <xf numFmtId="166" fontId="5" fillId="0" borderId="7" xfId="2" applyNumberFormat="1" applyFont="1" applyBorder="1" applyAlignment="1">
      <alignment vertical="center"/>
    </xf>
    <xf numFmtId="0" fontId="1" fillId="0" borderId="4" xfId="2" applyBorder="1" applyAlignment="1">
      <alignment horizontal="right" vertical="center"/>
    </xf>
    <xf numFmtId="0" fontId="6" fillId="0" borderId="0" xfId="2" applyFont="1" applyAlignment="1">
      <alignment vertical="center"/>
    </xf>
    <xf numFmtId="166" fontId="5" fillId="0" borderId="5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1" fillId="0" borderId="9" xfId="2" applyBorder="1" applyAlignment="1">
      <alignment vertical="center"/>
    </xf>
    <xf numFmtId="0" fontId="1" fillId="0" borderId="13" xfId="2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1" fillId="0" borderId="20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164" fontId="1" fillId="0" borderId="14" xfId="2" applyNumberFormat="1" applyBorder="1" applyAlignment="1">
      <alignment horizontal="center" vertical="center"/>
    </xf>
    <xf numFmtId="165" fontId="4" fillId="0" borderId="16" xfId="1" applyNumberFormat="1" applyFont="1" applyBorder="1" applyAlignment="1" applyProtection="1">
      <alignment horizontal="center" vertical="center"/>
    </xf>
    <xf numFmtId="165" fontId="4" fillId="0" borderId="14" xfId="1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" fontId="1" fillId="0" borderId="16" xfId="2" applyNumberFormat="1" applyBorder="1" applyAlignment="1">
      <alignment horizontal="center" vertical="center"/>
    </xf>
    <xf numFmtId="165" fontId="1" fillId="0" borderId="16" xfId="2" applyNumberFormat="1" applyBorder="1" applyAlignment="1">
      <alignment horizontal="center" vertical="center"/>
    </xf>
    <xf numFmtId="165" fontId="1" fillId="0" borderId="14" xfId="2" applyNumberFormat="1" applyBorder="1" applyAlignment="1">
      <alignment horizontal="center" vertical="center"/>
    </xf>
    <xf numFmtId="164" fontId="1" fillId="0" borderId="3" xfId="2" applyNumberForma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0" fontId="10" fillId="0" borderId="15" xfId="2" applyFont="1" applyBorder="1" applyAlignment="1">
      <alignment vertical="center"/>
    </xf>
    <xf numFmtId="164" fontId="10" fillId="0" borderId="16" xfId="2" applyNumberFormat="1" applyFont="1" applyBorder="1" applyAlignment="1">
      <alignment vertical="center"/>
    </xf>
    <xf numFmtId="164" fontId="10" fillId="0" borderId="16" xfId="2" applyNumberFormat="1" applyFont="1" applyBorder="1" applyAlignment="1">
      <alignment horizontal="center" vertical="center"/>
    </xf>
    <xf numFmtId="165" fontId="10" fillId="0" borderId="16" xfId="1" applyNumberFormat="1" applyFont="1" applyBorder="1" applyAlignment="1" applyProtection="1">
      <alignment horizontal="center" vertical="center"/>
    </xf>
    <xf numFmtId="165" fontId="11" fillId="0" borderId="16" xfId="1" applyNumberFormat="1" applyFont="1" applyBorder="1" applyAlignment="1" applyProtection="1">
      <alignment horizontal="center" vertical="center"/>
    </xf>
    <xf numFmtId="165" fontId="10" fillId="0" borderId="14" xfId="1" applyNumberFormat="1" applyFont="1" applyBorder="1" applyAlignment="1" applyProtection="1">
      <alignment horizontal="center" vertical="center"/>
    </xf>
    <xf numFmtId="165" fontId="10" fillId="0" borderId="29" xfId="1" applyNumberFormat="1" applyFont="1" applyBorder="1" applyAlignment="1" applyProtection="1">
      <alignment horizontal="center" vertical="center"/>
    </xf>
    <xf numFmtId="0" fontId="11" fillId="0" borderId="15" xfId="2" applyFont="1" applyBorder="1" applyAlignment="1">
      <alignment horizontal="center" vertical="center"/>
    </xf>
    <xf numFmtId="1" fontId="11" fillId="0" borderId="16" xfId="2" applyNumberFormat="1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" fontId="10" fillId="0" borderId="16" xfId="2" applyNumberFormat="1" applyFont="1" applyBorder="1" applyAlignment="1">
      <alignment vertical="center"/>
    </xf>
    <xf numFmtId="164" fontId="10" fillId="0" borderId="21" xfId="2" applyNumberFormat="1" applyFont="1" applyBorder="1" applyAlignment="1">
      <alignment vertical="center"/>
    </xf>
    <xf numFmtId="164" fontId="10" fillId="0" borderId="14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15" xfId="2" applyFont="1" applyBorder="1" applyAlignment="1">
      <alignment horizontal="center" vertical="center"/>
    </xf>
    <xf numFmtId="165" fontId="11" fillId="0" borderId="25" xfId="2" applyNumberFormat="1" applyFont="1" applyBorder="1" applyAlignment="1">
      <alignment horizontal="center" vertical="center"/>
    </xf>
    <xf numFmtId="164" fontId="10" fillId="0" borderId="24" xfId="2" applyNumberFormat="1" applyFont="1" applyBorder="1" applyAlignment="1">
      <alignment horizontal="center" vertical="center"/>
    </xf>
    <xf numFmtId="1" fontId="11" fillId="0" borderId="16" xfId="2" applyNumberFormat="1" applyFont="1" applyBorder="1" applyAlignment="1">
      <alignment vertical="center"/>
    </xf>
    <xf numFmtId="165" fontId="11" fillId="0" borderId="26" xfId="2" applyNumberFormat="1" applyFont="1" applyBorder="1" applyAlignment="1">
      <alignment horizontal="center" vertical="center"/>
    </xf>
    <xf numFmtId="165" fontId="11" fillId="0" borderId="21" xfId="2" applyNumberFormat="1" applyFont="1" applyBorder="1" applyAlignment="1">
      <alignment horizontal="center" vertical="center"/>
    </xf>
    <xf numFmtId="165" fontId="11" fillId="0" borderId="16" xfId="2" applyNumberFormat="1" applyFont="1" applyBorder="1" applyAlignment="1">
      <alignment horizontal="center" vertical="center"/>
    </xf>
    <xf numFmtId="2" fontId="10" fillId="0" borderId="16" xfId="2" applyNumberFormat="1" applyFont="1" applyBorder="1" applyAlignment="1">
      <alignment horizontal="center" vertical="center"/>
    </xf>
    <xf numFmtId="164" fontId="10" fillId="0" borderId="21" xfId="2" applyNumberFormat="1" applyFont="1" applyBorder="1" applyAlignment="1">
      <alignment horizontal="center" vertical="center"/>
    </xf>
    <xf numFmtId="164" fontId="10" fillId="0" borderId="42" xfId="2" applyNumberFormat="1" applyFont="1" applyBorder="1" applyAlignment="1">
      <alignment horizontal="center" vertical="center"/>
    </xf>
    <xf numFmtId="0" fontId="1" fillId="4" borderId="11" xfId="2" applyFill="1" applyBorder="1" applyAlignment="1">
      <alignment vertical="center"/>
    </xf>
    <xf numFmtId="0" fontId="1" fillId="4" borderId="30" xfId="2" applyFill="1" applyBorder="1" applyAlignment="1">
      <alignment vertical="center"/>
    </xf>
    <xf numFmtId="0" fontId="1" fillId="0" borderId="0" xfId="2" applyAlignment="1">
      <alignment horizontal="right"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" fontId="4" fillId="0" borderId="45" xfId="2" applyNumberFormat="1" applyFont="1" applyBorder="1" applyAlignment="1">
      <alignment horizontal="center" vertical="center"/>
    </xf>
    <xf numFmtId="164" fontId="4" fillId="0" borderId="46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9" fontId="5" fillId="0" borderId="16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vertical="center"/>
    </xf>
    <xf numFmtId="0" fontId="6" fillId="0" borderId="30" xfId="2" applyFont="1" applyBorder="1" applyAlignment="1">
      <alignment horizontal="center" vertical="center"/>
    </xf>
    <xf numFmtId="1" fontId="11" fillId="0" borderId="21" xfId="2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7" fontId="4" fillId="0" borderId="16" xfId="1" applyNumberFormat="1" applyFont="1" applyBorder="1" applyAlignment="1" applyProtection="1">
      <alignment horizontal="center" vertical="center"/>
    </xf>
    <xf numFmtId="7" fontId="4" fillId="0" borderId="14" xfId="1" applyNumberFormat="1" applyFont="1" applyBorder="1" applyAlignment="1" applyProtection="1">
      <alignment horizontal="center" vertical="center"/>
    </xf>
    <xf numFmtId="7" fontId="10" fillId="0" borderId="16" xfId="1" applyNumberFormat="1" applyFont="1" applyBorder="1" applyAlignment="1" applyProtection="1">
      <alignment horizontal="center" vertical="center"/>
    </xf>
    <xf numFmtId="7" fontId="10" fillId="0" borderId="14" xfId="1" applyNumberFormat="1" applyFont="1" applyBorder="1" applyAlignment="1" applyProtection="1">
      <alignment horizontal="center" vertical="center"/>
    </xf>
    <xf numFmtId="44" fontId="10" fillId="0" borderId="16" xfId="1" applyFont="1" applyBorder="1" applyAlignment="1" applyProtection="1">
      <alignment horizontal="center" vertical="center"/>
    </xf>
    <xf numFmtId="44" fontId="10" fillId="0" borderId="14" xfId="1" applyFont="1" applyBorder="1" applyAlignment="1" applyProtection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1" fillId="4" borderId="54" xfId="2" applyFill="1" applyBorder="1" applyAlignment="1">
      <alignment vertical="center"/>
    </xf>
    <xf numFmtId="164" fontId="10" fillId="0" borderId="6" xfId="2" applyNumberFormat="1" applyFont="1" applyBorder="1" applyAlignment="1">
      <alignment horizontal="center" vertical="center"/>
    </xf>
    <xf numFmtId="165" fontId="10" fillId="0" borderId="38" xfId="1" applyNumberFormat="1" applyFont="1" applyBorder="1" applyAlignment="1" applyProtection="1">
      <alignment horizontal="center" vertical="center"/>
    </xf>
    <xf numFmtId="165" fontId="4" fillId="0" borderId="38" xfId="1" applyNumberFormat="1" applyFont="1" applyBorder="1" applyAlignment="1" applyProtection="1">
      <alignment horizontal="center" vertical="center"/>
    </xf>
    <xf numFmtId="164" fontId="1" fillId="0" borderId="38" xfId="2" applyNumberFormat="1" applyBorder="1" applyAlignment="1">
      <alignment horizontal="center" vertical="center"/>
    </xf>
    <xf numFmtId="165" fontId="1" fillId="0" borderId="38" xfId="2" applyNumberFormat="1" applyBorder="1" applyAlignment="1">
      <alignment horizontal="center" vertical="center"/>
    </xf>
    <xf numFmtId="164" fontId="4" fillId="0" borderId="55" xfId="2" applyNumberFormat="1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1" fillId="4" borderId="9" xfId="2" applyFill="1" applyBorder="1" applyAlignment="1">
      <alignment vertical="center"/>
    </xf>
    <xf numFmtId="164" fontId="10" fillId="0" borderId="20" xfId="2" applyNumberFormat="1" applyFont="1" applyBorder="1" applyAlignment="1">
      <alignment horizontal="center" vertical="center"/>
    </xf>
    <xf numFmtId="165" fontId="11" fillId="0" borderId="15" xfId="1" applyNumberFormat="1" applyFont="1" applyBorder="1" applyAlignment="1" applyProtection="1">
      <alignment horizontal="center" vertical="center"/>
    </xf>
    <xf numFmtId="165" fontId="6" fillId="0" borderId="15" xfId="1" applyNumberFormat="1" applyFont="1" applyBorder="1" applyAlignment="1" applyProtection="1">
      <alignment horizontal="center" vertical="center"/>
    </xf>
    <xf numFmtId="165" fontId="4" fillId="0" borderId="15" xfId="1" applyNumberFormat="1" applyFont="1" applyBorder="1" applyAlignment="1" applyProtection="1">
      <alignment horizontal="center" vertical="center"/>
    </xf>
    <xf numFmtId="1" fontId="1" fillId="0" borderId="15" xfId="2" applyNumberFormat="1" applyBorder="1" applyAlignment="1">
      <alignment horizontal="center" vertical="center"/>
    </xf>
    <xf numFmtId="165" fontId="1" fillId="0" borderId="15" xfId="2" applyNumberFormat="1" applyBorder="1" applyAlignment="1">
      <alignment horizontal="center" vertical="center"/>
    </xf>
    <xf numFmtId="1" fontId="4" fillId="0" borderId="44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vertical="center"/>
    </xf>
    <xf numFmtId="7" fontId="10" fillId="0" borderId="38" xfId="1" applyNumberFormat="1" applyFont="1" applyBorder="1" applyAlignment="1" applyProtection="1">
      <alignment horizontal="center" vertical="center"/>
    </xf>
    <xf numFmtId="44" fontId="10" fillId="0" borderId="38" xfId="1" applyFont="1" applyBorder="1" applyAlignment="1" applyProtection="1">
      <alignment horizontal="center" vertical="center"/>
    </xf>
    <xf numFmtId="7" fontId="4" fillId="0" borderId="38" xfId="1" applyNumberFormat="1" applyFont="1" applyBorder="1" applyAlignment="1" applyProtection="1">
      <alignment horizontal="center" vertical="center"/>
    </xf>
    <xf numFmtId="0" fontId="8" fillId="0" borderId="12" xfId="2" applyFont="1" applyBorder="1" applyAlignment="1">
      <alignment vertical="center"/>
    </xf>
    <xf numFmtId="0" fontId="8" fillId="0" borderId="48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42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1" fontId="10" fillId="0" borderId="20" xfId="2" applyNumberFormat="1" applyFont="1" applyBorder="1" applyAlignment="1">
      <alignment horizontal="center" vertical="center"/>
    </xf>
    <xf numFmtId="7" fontId="11" fillId="0" borderId="15" xfId="1" applyNumberFormat="1" applyFont="1" applyBorder="1" applyAlignment="1" applyProtection="1">
      <alignment horizontal="center" vertical="center"/>
    </xf>
    <xf numFmtId="44" fontId="10" fillId="0" borderId="15" xfId="1" applyFont="1" applyBorder="1" applyAlignment="1" applyProtection="1">
      <alignment horizontal="center" vertical="center"/>
    </xf>
    <xf numFmtId="7" fontId="6" fillId="0" borderId="15" xfId="1" applyNumberFormat="1" applyFont="1" applyBorder="1" applyAlignment="1" applyProtection="1">
      <alignment horizontal="center" vertical="center"/>
    </xf>
    <xf numFmtId="0" fontId="10" fillId="0" borderId="0" xfId="2" applyFont="1" applyAlignment="1">
      <alignment horizontal="center" vertical="center"/>
    </xf>
    <xf numFmtId="44" fontId="4" fillId="0" borderId="45" xfId="1" applyFont="1" applyBorder="1" applyAlignment="1" applyProtection="1">
      <alignment horizontal="center" vertical="center"/>
    </xf>
    <xf numFmtId="44" fontId="4" fillId="0" borderId="44" xfId="1" applyFont="1" applyBorder="1" applyAlignment="1" applyProtection="1">
      <alignment horizontal="center" vertical="center"/>
    </xf>
    <xf numFmtId="44" fontId="4" fillId="0" borderId="46" xfId="1" applyFont="1" applyBorder="1" applyAlignment="1" applyProtection="1">
      <alignment horizontal="center" vertical="center"/>
    </xf>
    <xf numFmtId="44" fontId="4" fillId="0" borderId="55" xfId="1" applyFont="1" applyBorder="1" applyAlignment="1" applyProtection="1">
      <alignment horizontal="center" vertical="center"/>
    </xf>
    <xf numFmtId="0" fontId="1" fillId="0" borderId="0" xfId="2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0" borderId="13" xfId="2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9" fontId="11" fillId="0" borderId="16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21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2" borderId="16" xfId="2" applyFont="1" applyFill="1" applyBorder="1" applyAlignment="1">
      <alignment horizontal="center" vertical="center"/>
    </xf>
    <xf numFmtId="7" fontId="11" fillId="0" borderId="16" xfId="1" applyNumberFormat="1" applyFont="1" applyBorder="1" applyAlignment="1" applyProtection="1">
      <alignment horizontal="center" vertical="center"/>
    </xf>
    <xf numFmtId="1" fontId="11" fillId="0" borderId="35" xfId="2" applyNumberFormat="1" applyFont="1" applyBorder="1" applyAlignment="1">
      <alignment horizontal="center" vertical="center"/>
    </xf>
    <xf numFmtId="164" fontId="10" fillId="0" borderId="14" xfId="2" applyNumberFormat="1" applyFont="1" applyBorder="1" applyAlignment="1">
      <alignment horizontal="center" vertical="center"/>
    </xf>
    <xf numFmtId="1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1" fontId="5" fillId="0" borderId="0" xfId="2" applyNumberFormat="1" applyFont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164" fontId="10" fillId="0" borderId="0" xfId="2" applyNumberFormat="1" applyFont="1" applyAlignment="1">
      <alignment vertical="center"/>
    </xf>
    <xf numFmtId="1" fontId="11" fillId="0" borderId="0" xfId="2" applyNumberFormat="1" applyFont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1" fontId="11" fillId="2" borderId="16" xfId="2" applyNumberFormat="1" applyFont="1" applyFill="1" applyBorder="1" applyAlignment="1">
      <alignment horizontal="center" vertical="center"/>
    </xf>
    <xf numFmtId="164" fontId="10" fillId="0" borderId="23" xfId="2" applyNumberFormat="1" applyFont="1" applyBorder="1" applyAlignment="1">
      <alignment horizontal="center" vertical="center"/>
    </xf>
    <xf numFmtId="44" fontId="10" fillId="0" borderId="21" xfId="1" applyFont="1" applyBorder="1" applyAlignment="1" applyProtection="1">
      <alignment horizontal="center" vertical="center"/>
    </xf>
    <xf numFmtId="44" fontId="10" fillId="0" borderId="42" xfId="1" applyFont="1" applyBorder="1" applyAlignment="1" applyProtection="1">
      <alignment horizontal="center" vertical="center"/>
    </xf>
    <xf numFmtId="7" fontId="10" fillId="0" borderId="45" xfId="1" applyNumberFormat="1" applyFont="1" applyBorder="1" applyAlignment="1" applyProtection="1">
      <alignment horizontal="center" vertical="center"/>
    </xf>
    <xf numFmtId="7" fontId="10" fillId="0" borderId="35" xfId="1" applyNumberFormat="1" applyFont="1" applyBorder="1" applyAlignment="1" applyProtection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" fillId="0" borderId="10" xfId="2" applyBorder="1" applyAlignment="1">
      <alignment vertical="center"/>
    </xf>
    <xf numFmtId="0" fontId="5" fillId="0" borderId="29" xfId="2" applyFont="1" applyBorder="1" applyAlignment="1">
      <alignment horizontal="center" vertical="center"/>
    </xf>
    <xf numFmtId="0" fontId="3" fillId="4" borderId="64" xfId="2" applyFont="1" applyFill="1" applyBorder="1" applyAlignment="1">
      <alignment horizontal="center" vertical="center"/>
    </xf>
    <xf numFmtId="0" fontId="4" fillId="4" borderId="65" xfId="2" applyFont="1" applyFill="1" applyBorder="1" applyAlignment="1">
      <alignment vertical="center"/>
    </xf>
    <xf numFmtId="0" fontId="6" fillId="4" borderId="66" xfId="2" applyFont="1" applyFill="1" applyBorder="1" applyAlignment="1">
      <alignment horizontal="center" vertical="center"/>
    </xf>
    <xf numFmtId="0" fontId="4" fillId="4" borderId="67" xfId="2" applyFont="1" applyFill="1" applyBorder="1" applyAlignment="1">
      <alignment vertical="center"/>
    </xf>
    <xf numFmtId="0" fontId="6" fillId="0" borderId="68" xfId="2" applyFont="1" applyBorder="1" applyAlignment="1">
      <alignment horizontal="center" vertical="center"/>
    </xf>
    <xf numFmtId="164" fontId="10" fillId="0" borderId="13" xfId="2" applyNumberFormat="1" applyFont="1" applyBorder="1" applyAlignment="1">
      <alignment vertical="center"/>
    </xf>
    <xf numFmtId="0" fontId="10" fillId="0" borderId="44" xfId="2" applyFont="1" applyBorder="1" applyAlignment="1">
      <alignment vertical="center"/>
    </xf>
    <xf numFmtId="1" fontId="11" fillId="0" borderId="45" xfId="2" applyNumberFormat="1" applyFont="1" applyBorder="1" applyAlignment="1">
      <alignment vertical="center"/>
    </xf>
    <xf numFmtId="1" fontId="10" fillId="0" borderId="45" xfId="2" applyNumberFormat="1" applyFont="1" applyBorder="1" applyAlignment="1">
      <alignment vertical="center"/>
    </xf>
    <xf numFmtId="164" fontId="10" fillId="0" borderId="45" xfId="2" applyNumberFormat="1" applyFont="1" applyBorder="1" applyAlignment="1">
      <alignment vertical="center"/>
    </xf>
    <xf numFmtId="164" fontId="10" fillId="0" borderId="46" xfId="2" applyNumberFormat="1" applyFont="1" applyBorder="1" applyAlignment="1">
      <alignment vertical="center"/>
    </xf>
    <xf numFmtId="7" fontId="10" fillId="0" borderId="0" xfId="1" applyNumberFormat="1" applyFont="1" applyBorder="1" applyAlignment="1" applyProtection="1">
      <alignment horizontal="center" vertical="center"/>
    </xf>
    <xf numFmtId="7" fontId="16" fillId="0" borderId="0" xfId="1" applyNumberFormat="1" applyFont="1" applyBorder="1" applyAlignment="1" applyProtection="1">
      <alignment horizontal="center" vertical="center"/>
    </xf>
    <xf numFmtId="164" fontId="11" fillId="0" borderId="42" xfId="2" applyNumberFormat="1" applyFont="1" applyBorder="1" applyAlignment="1">
      <alignment horizontal="center" vertical="center"/>
    </xf>
    <xf numFmtId="7" fontId="10" fillId="0" borderId="15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7" fontId="11" fillId="0" borderId="15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7" fontId="10" fillId="0" borderId="15" xfId="2" applyNumberFormat="1" applyFont="1" applyBorder="1" applyAlignment="1">
      <alignment horizontal="center" vertical="center"/>
    </xf>
    <xf numFmtId="1" fontId="11" fillId="0" borderId="14" xfId="2" applyNumberFormat="1" applyFont="1" applyBorder="1" applyAlignment="1">
      <alignment horizontal="center" vertical="center"/>
    </xf>
    <xf numFmtId="7" fontId="4" fillId="0" borderId="15" xfId="2" applyNumberFormat="1" applyFont="1" applyBorder="1" applyAlignment="1">
      <alignment horizontal="center" vertical="center"/>
    </xf>
    <xf numFmtId="1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" fontId="5" fillId="0" borderId="14" xfId="2" applyNumberFormat="1" applyFont="1" applyBorder="1" applyAlignment="1">
      <alignment horizontal="center" vertical="center"/>
    </xf>
    <xf numFmtId="7" fontId="1" fillId="0" borderId="15" xfId="2" applyNumberFormat="1" applyBorder="1" applyAlignment="1">
      <alignment horizontal="center" vertical="center"/>
    </xf>
    <xf numFmtId="164" fontId="5" fillId="0" borderId="14" xfId="2" applyNumberFormat="1" applyFont="1" applyBorder="1" applyAlignment="1">
      <alignment horizontal="center" vertical="center"/>
    </xf>
    <xf numFmtId="1" fontId="6" fillId="0" borderId="46" xfId="2" applyNumberFormat="1" applyFont="1" applyBorder="1" applyAlignment="1">
      <alignment horizontal="center" vertical="center"/>
    </xf>
    <xf numFmtId="0" fontId="6" fillId="4" borderId="56" xfId="2" applyFont="1" applyFill="1" applyBorder="1" applyAlignment="1">
      <alignment horizontal="center" vertical="center"/>
    </xf>
    <xf numFmtId="0" fontId="4" fillId="0" borderId="31" xfId="2" applyFont="1" applyBorder="1" applyAlignment="1">
      <alignment vertical="center"/>
    </xf>
    <xf numFmtId="0" fontId="4" fillId="0" borderId="73" xfId="2" applyFont="1" applyBorder="1" applyAlignment="1">
      <alignment horizontal="center" vertical="center"/>
    </xf>
    <xf numFmtId="164" fontId="10" fillId="0" borderId="12" xfId="2" applyNumberFormat="1" applyFont="1" applyBorder="1" applyAlignment="1">
      <alignment vertical="center"/>
    </xf>
    <xf numFmtId="164" fontId="11" fillId="0" borderId="48" xfId="2" applyNumberFormat="1" applyFont="1" applyBorder="1" applyAlignment="1">
      <alignment horizontal="center" vertical="center"/>
    </xf>
    <xf numFmtId="165" fontId="10" fillId="0" borderId="15" xfId="1" applyNumberFormat="1" applyFont="1" applyBorder="1" applyAlignment="1" applyProtection="1">
      <alignment horizontal="center" vertical="center"/>
    </xf>
    <xf numFmtId="164" fontId="10" fillId="0" borderId="15" xfId="2" applyNumberFormat="1" applyFont="1" applyBorder="1" applyAlignment="1">
      <alignment horizontal="center" vertical="center"/>
    </xf>
    <xf numFmtId="1" fontId="11" fillId="0" borderId="15" xfId="2" applyNumberFormat="1" applyFont="1" applyBorder="1" applyAlignment="1">
      <alignment horizontal="center" vertical="center"/>
    </xf>
    <xf numFmtId="1" fontId="6" fillId="0" borderId="15" xfId="2" applyNumberFormat="1" applyFont="1" applyBorder="1" applyAlignment="1">
      <alignment horizontal="center" vertical="center"/>
    </xf>
    <xf numFmtId="1" fontId="6" fillId="0" borderId="44" xfId="2" applyNumberFormat="1" applyFont="1" applyBorder="1" applyAlignment="1">
      <alignment horizontal="center" vertical="center"/>
    </xf>
    <xf numFmtId="0" fontId="10" fillId="0" borderId="56" xfId="2" applyFont="1" applyBorder="1" applyAlignment="1">
      <alignment vertical="center"/>
    </xf>
    <xf numFmtId="0" fontId="5" fillId="0" borderId="61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7" fontId="10" fillId="0" borderId="15" xfId="1" applyNumberFormat="1" applyFont="1" applyBorder="1" applyAlignment="1" applyProtection="1">
      <alignment horizontal="center" vertical="center"/>
    </xf>
    <xf numFmtId="7" fontId="4" fillId="0" borderId="15" xfId="1" applyNumberFormat="1" applyFont="1" applyBorder="1" applyAlignment="1" applyProtection="1">
      <alignment horizontal="center" vertical="center"/>
    </xf>
    <xf numFmtId="0" fontId="1" fillId="4" borderId="56" xfId="2" applyFill="1" applyBorder="1" applyAlignment="1">
      <alignment horizontal="center" vertical="center"/>
    </xf>
    <xf numFmtId="164" fontId="10" fillId="0" borderId="32" xfId="2" applyNumberFormat="1" applyFont="1" applyBorder="1" applyAlignment="1">
      <alignment horizontal="center" vertical="center"/>
    </xf>
    <xf numFmtId="0" fontId="1" fillId="0" borderId="61" xfId="2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0" fontId="8" fillId="4" borderId="56" xfId="2" applyFont="1" applyFill="1" applyBorder="1" applyAlignment="1">
      <alignment horizontal="center" vertical="center"/>
    </xf>
    <xf numFmtId="0" fontId="1" fillId="4" borderId="10" xfId="2" applyFill="1" applyBorder="1" applyAlignment="1">
      <alignment vertical="center"/>
    </xf>
    <xf numFmtId="7" fontId="10" fillId="0" borderId="24" xfId="1" applyNumberFormat="1" applyFont="1" applyBorder="1" applyAlignment="1" applyProtection="1">
      <alignment horizontal="center" vertical="center"/>
    </xf>
    <xf numFmtId="9" fontId="5" fillId="0" borderId="15" xfId="2" applyNumberFormat="1" applyFont="1" applyBorder="1" applyAlignment="1">
      <alignment horizontal="center" vertical="center"/>
    </xf>
    <xf numFmtId="7" fontId="11" fillId="0" borderId="24" xfId="1" applyNumberFormat="1" applyFont="1" applyBorder="1" applyAlignment="1" applyProtection="1">
      <alignment horizontal="center" vertical="center"/>
    </xf>
    <xf numFmtId="164" fontId="10" fillId="0" borderId="12" xfId="2" applyNumberFormat="1" applyFont="1" applyBorder="1" applyAlignment="1">
      <alignment horizontal="center" vertical="center"/>
    </xf>
    <xf numFmtId="164" fontId="10" fillId="0" borderId="48" xfId="2" applyNumberFormat="1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164" fontId="10" fillId="0" borderId="40" xfId="2" applyNumberFormat="1" applyFont="1" applyBorder="1" applyAlignment="1">
      <alignment horizontal="center" vertical="center"/>
    </xf>
    <xf numFmtId="1" fontId="11" fillId="0" borderId="32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1" fillId="0" borderId="74" xfId="2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9" fontId="11" fillId="0" borderId="14" xfId="2" applyNumberFormat="1" applyFont="1" applyBorder="1" applyAlignment="1">
      <alignment horizontal="center" vertical="center"/>
    </xf>
    <xf numFmtId="165" fontId="10" fillId="0" borderId="23" xfId="1" applyNumberFormat="1" applyFont="1" applyBorder="1" applyAlignment="1" applyProtection="1">
      <alignment horizontal="center" vertical="center"/>
    </xf>
    <xf numFmtId="165" fontId="10" fillId="0" borderId="24" xfId="1" applyNumberFormat="1" applyFont="1" applyBorder="1" applyAlignment="1" applyProtection="1">
      <alignment horizontal="center" vertical="center"/>
    </xf>
    <xf numFmtId="7" fontId="10" fillId="0" borderId="76" xfId="1" applyNumberFormat="1" applyFont="1" applyBorder="1" applyAlignment="1" applyProtection="1">
      <alignment horizontal="center" vertical="center"/>
    </xf>
    <xf numFmtId="7" fontId="10" fillId="0" borderId="75" xfId="1" applyNumberFormat="1" applyFont="1" applyBorder="1" applyAlignment="1" applyProtection="1">
      <alignment horizontal="center" vertical="center"/>
    </xf>
    <xf numFmtId="164" fontId="11" fillId="0" borderId="77" xfId="2" applyNumberFormat="1" applyFont="1" applyBorder="1" applyAlignment="1">
      <alignment horizontal="center" vertical="center"/>
    </xf>
    <xf numFmtId="7" fontId="10" fillId="0" borderId="77" xfId="1" applyNumberFormat="1" applyFont="1" applyBorder="1" applyAlignment="1" applyProtection="1">
      <alignment horizontal="center" vertical="center"/>
    </xf>
    <xf numFmtId="164" fontId="10" fillId="0" borderId="77" xfId="2" applyNumberFormat="1" applyFont="1" applyBorder="1" applyAlignment="1">
      <alignment horizontal="center" vertical="center"/>
    </xf>
    <xf numFmtId="164" fontId="10" fillId="0" borderId="78" xfId="2" applyNumberFormat="1" applyFont="1" applyBorder="1" applyAlignment="1">
      <alignment horizontal="center" vertical="center"/>
    </xf>
    <xf numFmtId="9" fontId="11" fillId="0" borderId="24" xfId="2" applyNumberFormat="1" applyFont="1" applyBorder="1" applyAlignment="1">
      <alignment horizontal="center" vertical="center"/>
    </xf>
    <xf numFmtId="0" fontId="10" fillId="0" borderId="74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9" fontId="5" fillId="0" borderId="78" xfId="2" applyNumberFormat="1" applyFont="1" applyBorder="1" applyAlignment="1">
      <alignment horizontal="center" vertical="center"/>
    </xf>
    <xf numFmtId="164" fontId="10" fillId="0" borderId="80" xfId="2" applyNumberFormat="1" applyFont="1" applyBorder="1" applyAlignment="1">
      <alignment horizontal="center" vertical="center"/>
    </xf>
    <xf numFmtId="165" fontId="11" fillId="0" borderId="12" xfId="1" applyNumberFormat="1" applyFont="1" applyBorder="1" applyAlignment="1" applyProtection="1">
      <alignment horizontal="center" vertical="center"/>
    </xf>
    <xf numFmtId="165" fontId="10" fillId="0" borderId="13" xfId="1" applyNumberFormat="1" applyFont="1" applyBorder="1" applyAlignment="1" applyProtection="1">
      <alignment horizontal="center" vertical="center"/>
    </xf>
    <xf numFmtId="165" fontId="10" fillId="0" borderId="48" xfId="1" applyNumberFormat="1" applyFont="1" applyBorder="1" applyAlignment="1" applyProtection="1">
      <alignment horizontal="center" vertical="center"/>
    </xf>
    <xf numFmtId="7" fontId="11" fillId="0" borderId="44" xfId="1" applyNumberFormat="1" applyFont="1" applyBorder="1" applyAlignment="1" applyProtection="1">
      <alignment horizontal="center" vertical="center"/>
    </xf>
    <xf numFmtId="7" fontId="10" fillId="0" borderId="46" xfId="1" applyNumberFormat="1" applyFont="1" applyBorder="1" applyAlignment="1" applyProtection="1">
      <alignment horizontal="center" vertical="center"/>
    </xf>
    <xf numFmtId="0" fontId="5" fillId="0" borderId="53" xfId="2" applyFont="1" applyBorder="1" applyAlignment="1">
      <alignment vertical="center"/>
    </xf>
    <xf numFmtId="0" fontId="5" fillId="0" borderId="40" xfId="2" applyFont="1" applyBorder="1" applyAlignment="1">
      <alignment vertical="center"/>
    </xf>
    <xf numFmtId="0" fontId="5" fillId="0" borderId="32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" fillId="4" borderId="74" xfId="2" applyFill="1" applyBorder="1" applyAlignment="1">
      <alignment vertical="center"/>
    </xf>
    <xf numFmtId="9" fontId="5" fillId="0" borderId="77" xfId="2" applyNumberFormat="1" applyFont="1" applyBorder="1" applyAlignment="1">
      <alignment horizontal="center" vertical="center"/>
    </xf>
    <xf numFmtId="0" fontId="5" fillId="0" borderId="48" xfId="2" applyFont="1" applyBorder="1" applyAlignment="1">
      <alignment vertical="center"/>
    </xf>
    <xf numFmtId="0" fontId="5" fillId="0" borderId="44" xfId="2" applyFont="1" applyBorder="1" applyAlignment="1">
      <alignment vertical="center"/>
    </xf>
    <xf numFmtId="9" fontId="11" fillId="0" borderId="45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1" fontId="22" fillId="0" borderId="0" xfId="2" applyNumberFormat="1" applyFont="1" applyAlignment="1">
      <alignment horizontal="center"/>
    </xf>
    <xf numFmtId="164" fontId="21" fillId="0" borderId="0" xfId="2" applyNumberFormat="1" applyFont="1"/>
    <xf numFmtId="164" fontId="20" fillId="0" borderId="0" xfId="2" applyNumberFormat="1" applyFont="1"/>
    <xf numFmtId="9" fontId="11" fillId="0" borderId="15" xfId="2" applyNumberFormat="1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1" fontId="11" fillId="0" borderId="53" xfId="2" applyNumberFormat="1" applyFont="1" applyBorder="1" applyAlignment="1">
      <alignment horizontal="center" vertical="center"/>
    </xf>
    <xf numFmtId="7" fontId="10" fillId="0" borderId="79" xfId="1" applyNumberFormat="1" applyFont="1" applyBorder="1" applyAlignment="1" applyProtection="1">
      <alignment horizontal="center" vertical="center"/>
    </xf>
    <xf numFmtId="165" fontId="11" fillId="0" borderId="20" xfId="1" applyNumberFormat="1" applyFont="1" applyBorder="1" applyAlignment="1" applyProtection="1">
      <alignment horizontal="center" vertical="center"/>
    </xf>
    <xf numFmtId="165" fontId="10" fillId="0" borderId="21" xfId="1" applyNumberFormat="1" applyFont="1" applyBorder="1" applyAlignment="1" applyProtection="1">
      <alignment horizontal="center" vertical="center"/>
    </xf>
    <xf numFmtId="165" fontId="10" fillId="0" borderId="42" xfId="1" applyNumberFormat="1" applyFont="1" applyBorder="1" applyAlignment="1" applyProtection="1">
      <alignment horizontal="center" vertical="center"/>
    </xf>
    <xf numFmtId="164" fontId="11" fillId="0" borderId="79" xfId="2" applyNumberFormat="1" applyFont="1" applyBorder="1" applyAlignment="1">
      <alignment horizontal="center" vertical="center"/>
    </xf>
    <xf numFmtId="7" fontId="10" fillId="0" borderId="21" xfId="1" applyNumberFormat="1" applyFont="1" applyBorder="1" applyAlignment="1" applyProtection="1">
      <alignment horizontal="center" vertical="center"/>
    </xf>
    <xf numFmtId="0" fontId="4" fillId="0" borderId="43" xfId="2" applyFont="1" applyBorder="1" applyAlignment="1">
      <alignment vertical="center"/>
    </xf>
    <xf numFmtId="0" fontId="10" fillId="0" borderId="4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6" fillId="0" borderId="43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165" fontId="11" fillId="0" borderId="16" xfId="2" applyNumberFormat="1" applyFont="1" applyBorder="1" applyAlignment="1">
      <alignment vertical="center"/>
    </xf>
    <xf numFmtId="165" fontId="11" fillId="0" borderId="14" xfId="2" applyNumberFormat="1" applyFont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2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4" fontId="20" fillId="0" borderId="0" xfId="2" applyNumberFormat="1" applyFont="1" applyAlignment="1">
      <alignment horizontal="center"/>
    </xf>
    <xf numFmtId="7" fontId="20" fillId="0" borderId="0" xfId="1" applyNumberFormat="1" applyFont="1" applyBorder="1" applyProtection="1"/>
    <xf numFmtId="1" fontId="24" fillId="0" borderId="0" xfId="2" applyNumberFormat="1" applyFont="1" applyAlignment="1">
      <alignment horizontal="center"/>
    </xf>
    <xf numFmtId="164" fontId="1" fillId="0" borderId="0" xfId="2" applyNumberFormat="1" applyAlignment="1">
      <alignment vertical="center"/>
    </xf>
    <xf numFmtId="165" fontId="5" fillId="0" borderId="0" xfId="2" applyNumberFormat="1" applyFont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4" fontId="1" fillId="0" borderId="0" xfId="2" applyNumberFormat="1" applyAlignment="1">
      <alignment horizontal="center" vertical="center"/>
    </xf>
    <xf numFmtId="0" fontId="25" fillId="0" borderId="0" xfId="2" applyFont="1" applyAlignment="1">
      <alignment horizontal="center"/>
    </xf>
    <xf numFmtId="165" fontId="1" fillId="0" borderId="0" xfId="2" applyNumberFormat="1" applyAlignment="1">
      <alignment horizontal="center" vertical="center"/>
    </xf>
    <xf numFmtId="1" fontId="1" fillId="0" borderId="0" xfId="2" applyNumberFormat="1" applyAlignment="1">
      <alignment horizontal="center" vertical="center"/>
    </xf>
    <xf numFmtId="0" fontId="1" fillId="4" borderId="57" xfId="2" applyFill="1" applyBorder="1" applyAlignment="1">
      <alignment horizontal="center" vertical="center"/>
    </xf>
    <xf numFmtId="164" fontId="10" fillId="0" borderId="8" xfId="2" applyNumberFormat="1" applyFont="1" applyBorder="1" applyAlignment="1">
      <alignment horizontal="center" vertical="center"/>
    </xf>
    <xf numFmtId="164" fontId="10" fillId="0" borderId="5" xfId="2" applyNumberFormat="1" applyFont="1" applyBorder="1" applyAlignment="1">
      <alignment horizontal="center" vertical="center"/>
    </xf>
    <xf numFmtId="1" fontId="11" fillId="0" borderId="8" xfId="2" applyNumberFormat="1" applyFont="1" applyBorder="1" applyAlignment="1">
      <alignment horizontal="center" vertical="center"/>
    </xf>
    <xf numFmtId="164" fontId="1" fillId="0" borderId="8" xfId="2" applyNumberFormat="1" applyBorder="1" applyAlignment="1">
      <alignment horizontal="center" vertical="center"/>
    </xf>
    <xf numFmtId="164" fontId="4" fillId="0" borderId="81" xfId="2" applyNumberFormat="1" applyFont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53" xfId="2" applyFont="1" applyFill="1" applyBorder="1" applyAlignment="1">
      <alignment vertical="center"/>
    </xf>
    <xf numFmtId="0" fontId="5" fillId="2" borderId="40" xfId="2" applyFont="1" applyFill="1" applyBorder="1" applyAlignment="1">
      <alignment vertical="center"/>
    </xf>
    <xf numFmtId="0" fontId="5" fillId="2" borderId="32" xfId="2" applyFont="1" applyFill="1" applyBorder="1" applyAlignment="1">
      <alignment vertical="center"/>
    </xf>
    <xf numFmtId="9" fontId="11" fillId="2" borderId="16" xfId="2" applyNumberFormat="1" applyFont="1" applyFill="1" applyBorder="1" applyAlignment="1">
      <alignment horizontal="center" vertical="center"/>
    </xf>
    <xf numFmtId="0" fontId="6" fillId="2" borderId="31" xfId="2" applyFont="1" applyFill="1" applyBorder="1" applyAlignment="1">
      <alignment horizontal="center" vertical="center"/>
    </xf>
    <xf numFmtId="7" fontId="10" fillId="2" borderId="15" xfId="1" applyNumberFormat="1" applyFont="1" applyFill="1" applyBorder="1" applyAlignment="1" applyProtection="1">
      <alignment horizontal="center" vertical="center"/>
    </xf>
    <xf numFmtId="7" fontId="10" fillId="2" borderId="16" xfId="1" applyNumberFormat="1" applyFont="1" applyFill="1" applyBorder="1" applyAlignment="1" applyProtection="1">
      <alignment horizontal="center" vertical="center"/>
    </xf>
    <xf numFmtId="1" fontId="11" fillId="2" borderId="32" xfId="2" applyNumberFormat="1" applyFont="1" applyFill="1" applyBorder="1" applyAlignment="1">
      <alignment horizontal="center" vertical="center"/>
    </xf>
    <xf numFmtId="1" fontId="11" fillId="2" borderId="14" xfId="2" applyNumberFormat="1" applyFont="1" applyFill="1" applyBorder="1" applyAlignment="1">
      <alignment horizontal="center" vertical="center"/>
    </xf>
    <xf numFmtId="7" fontId="11" fillId="2" borderId="24" xfId="1" applyNumberFormat="1" applyFont="1" applyFill="1" applyBorder="1" applyAlignment="1" applyProtection="1">
      <alignment horizontal="center" vertical="center"/>
    </xf>
    <xf numFmtId="7" fontId="10" fillId="2" borderId="14" xfId="1" applyNumberFormat="1" applyFont="1" applyFill="1" applyBorder="1" applyAlignment="1" applyProtection="1">
      <alignment horizontal="center" vertical="center"/>
    </xf>
    <xf numFmtId="164" fontId="10" fillId="2" borderId="15" xfId="2" applyNumberFormat="1" applyFont="1" applyFill="1" applyBorder="1" applyAlignment="1">
      <alignment horizontal="center" vertical="center"/>
    </xf>
    <xf numFmtId="164" fontId="10" fillId="2" borderId="14" xfId="2" applyNumberFormat="1" applyFont="1" applyFill="1" applyBorder="1" applyAlignment="1">
      <alignment horizontal="center" vertical="center"/>
    </xf>
    <xf numFmtId="0" fontId="6" fillId="2" borderId="73" xfId="2" applyFont="1" applyFill="1" applyBorder="1" applyAlignment="1">
      <alignment horizontal="center" vertical="center"/>
    </xf>
    <xf numFmtId="1" fontId="11" fillId="2" borderId="36" xfId="2" applyNumberFormat="1" applyFont="1" applyFill="1" applyBorder="1" applyAlignment="1">
      <alignment horizontal="center" vertical="center"/>
    </xf>
    <xf numFmtId="164" fontId="10" fillId="2" borderId="44" xfId="2" applyNumberFormat="1" applyFont="1" applyFill="1" applyBorder="1" applyAlignment="1">
      <alignment horizontal="center" vertical="center"/>
    </xf>
    <xf numFmtId="164" fontId="10" fillId="2" borderId="46" xfId="2" applyNumberFormat="1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164" fontId="11" fillId="2" borderId="16" xfId="2" applyNumberFormat="1" applyFont="1" applyFill="1" applyBorder="1" applyAlignment="1">
      <alignment horizontal="center" vertical="center"/>
    </xf>
    <xf numFmtId="164" fontId="10" fillId="2" borderId="16" xfId="2" applyNumberFormat="1" applyFont="1" applyFill="1" applyBorder="1" applyAlignment="1">
      <alignment horizontal="center" vertical="center"/>
    </xf>
    <xf numFmtId="7" fontId="11" fillId="2" borderId="16" xfId="1" applyNumberFormat="1" applyFont="1" applyFill="1" applyBorder="1" applyAlignment="1" applyProtection="1">
      <alignment horizontal="center" vertical="center"/>
    </xf>
    <xf numFmtId="164" fontId="11" fillId="2" borderId="24" xfId="2" applyNumberFormat="1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164" fontId="10" fillId="2" borderId="2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vertical="center"/>
    </xf>
    <xf numFmtId="164" fontId="10" fillId="2" borderId="48" xfId="2" applyNumberFormat="1" applyFont="1" applyFill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" fillId="0" borderId="4" xfId="2" applyBorder="1"/>
    <xf numFmtId="0" fontId="1" fillId="0" borderId="7" xfId="2" applyBorder="1"/>
    <xf numFmtId="0" fontId="11" fillId="0" borderId="2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165" fontId="11" fillId="3" borderId="26" xfId="2" applyNumberFormat="1" applyFont="1" applyFill="1" applyBorder="1" applyAlignment="1">
      <alignment horizontal="center" vertical="center"/>
    </xf>
    <xf numFmtId="165" fontId="11" fillId="3" borderId="25" xfId="2" applyNumberFormat="1" applyFont="1" applyFill="1" applyBorder="1" applyAlignment="1">
      <alignment horizontal="center" vertical="center"/>
    </xf>
    <xf numFmtId="165" fontId="11" fillId="3" borderId="21" xfId="2" applyNumberFormat="1" applyFont="1" applyFill="1" applyBorder="1" applyAlignment="1">
      <alignment horizontal="center" vertical="center"/>
    </xf>
    <xf numFmtId="165" fontId="11" fillId="3" borderId="16" xfId="2" applyNumberFormat="1" applyFont="1" applyFill="1" applyBorder="1" applyAlignment="1">
      <alignment horizontal="center" vertical="center"/>
    </xf>
    <xf numFmtId="0" fontId="1" fillId="2" borderId="0" xfId="2" applyFill="1" applyAlignment="1">
      <alignment vertical="center"/>
    </xf>
    <xf numFmtId="0" fontId="6" fillId="2" borderId="0" xfId="2" applyFont="1" applyFill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vertical="center"/>
    </xf>
    <xf numFmtId="0" fontId="6" fillId="0" borderId="0" xfId="2" applyFont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9" fontId="5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" fillId="5" borderId="0" xfId="2" applyFill="1" applyAlignment="1">
      <alignment vertical="center"/>
    </xf>
    <xf numFmtId="0" fontId="5" fillId="4" borderId="0" xfId="2" applyFont="1" applyFill="1" applyAlignment="1">
      <alignment horizontal="center" vertical="center"/>
    </xf>
    <xf numFmtId="1" fontId="11" fillId="2" borderId="0" xfId="2" applyNumberFormat="1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1" fontId="15" fillId="2" borderId="0" xfId="2" applyNumberFormat="1" applyFont="1" applyFill="1" applyAlignment="1">
      <alignment horizontal="center" vertical="center"/>
    </xf>
    <xf numFmtId="1" fontId="17" fillId="2" borderId="0" xfId="2" applyNumberFormat="1" applyFont="1" applyFill="1" applyAlignment="1">
      <alignment horizontal="center" vertical="center"/>
    </xf>
    <xf numFmtId="1" fontId="17" fillId="0" borderId="0" xfId="2" applyNumberFormat="1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2" fontId="10" fillId="0" borderId="0" xfId="2" applyNumberFormat="1" applyFont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165" fontId="11" fillId="3" borderId="60" xfId="2" applyNumberFormat="1" applyFont="1" applyFill="1" applyBorder="1" applyAlignment="1">
      <alignment horizontal="center" vertical="center"/>
    </xf>
    <xf numFmtId="165" fontId="10" fillId="3" borderId="15" xfId="1" applyNumberFormat="1" applyFont="1" applyFill="1" applyBorder="1" applyAlignment="1" applyProtection="1">
      <alignment horizontal="center" vertical="center"/>
    </xf>
    <xf numFmtId="165" fontId="10" fillId="3" borderId="16" xfId="1" applyNumberFormat="1" applyFont="1" applyFill="1" applyBorder="1" applyAlignment="1" applyProtection="1">
      <alignment horizontal="center" vertical="center"/>
    </xf>
    <xf numFmtId="7" fontId="10" fillId="3" borderId="15" xfId="0" applyNumberFormat="1" applyFont="1" applyFill="1" applyBorder="1" applyAlignment="1">
      <alignment horizontal="center" vertical="center"/>
    </xf>
    <xf numFmtId="165" fontId="11" fillId="3" borderId="15" xfId="1" applyNumberFormat="1" applyFont="1" applyFill="1" applyBorder="1" applyAlignment="1" applyProtection="1">
      <alignment horizontal="center" vertical="center"/>
    </xf>
    <xf numFmtId="165" fontId="10" fillId="3" borderId="14" xfId="1" applyNumberFormat="1" applyFont="1" applyFill="1" applyBorder="1" applyAlignment="1" applyProtection="1">
      <alignment horizontal="center" vertical="center"/>
    </xf>
    <xf numFmtId="165" fontId="10" fillId="3" borderId="38" xfId="1" applyNumberFormat="1" applyFont="1" applyFill="1" applyBorder="1" applyAlignment="1" applyProtection="1">
      <alignment horizontal="center" vertical="center"/>
    </xf>
    <xf numFmtId="165" fontId="10" fillId="3" borderId="24" xfId="1" applyNumberFormat="1" applyFont="1" applyFill="1" applyBorder="1" applyAlignment="1" applyProtection="1">
      <alignment horizontal="center" vertical="center"/>
    </xf>
    <xf numFmtId="7" fontId="10" fillId="3" borderId="15" xfId="1" applyNumberFormat="1" applyFont="1" applyFill="1" applyBorder="1" applyAlignment="1" applyProtection="1">
      <alignment horizontal="center" vertical="center"/>
    </xf>
    <xf numFmtId="7" fontId="10" fillId="3" borderId="16" xfId="1" applyNumberFormat="1" applyFont="1" applyFill="1" applyBorder="1" applyAlignment="1" applyProtection="1">
      <alignment horizontal="center" vertical="center"/>
    </xf>
    <xf numFmtId="7" fontId="11" fillId="3" borderId="15" xfId="1" applyNumberFormat="1" applyFont="1" applyFill="1" applyBorder="1" applyAlignment="1" applyProtection="1">
      <alignment horizontal="center" vertical="center"/>
    </xf>
    <xf numFmtId="7" fontId="10" fillId="3" borderId="14" xfId="1" applyNumberFormat="1" applyFont="1" applyFill="1" applyBorder="1" applyAlignment="1" applyProtection="1">
      <alignment horizontal="center" vertical="center"/>
    </xf>
    <xf numFmtId="7" fontId="10" fillId="3" borderId="38" xfId="1" applyNumberFormat="1" applyFont="1" applyFill="1" applyBorder="1" applyAlignment="1" applyProtection="1">
      <alignment horizontal="center" vertical="center"/>
    </xf>
    <xf numFmtId="165" fontId="10" fillId="3" borderId="14" xfId="2" applyNumberFormat="1" applyFont="1" applyFill="1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7" fontId="10" fillId="3" borderId="12" xfId="1" applyNumberFormat="1" applyFont="1" applyFill="1" applyBorder="1" applyAlignment="1" applyProtection="1">
      <alignment horizontal="center" vertical="center"/>
    </xf>
    <xf numFmtId="7" fontId="10" fillId="3" borderId="13" xfId="1" applyNumberFormat="1" applyFont="1" applyFill="1" applyBorder="1" applyAlignment="1" applyProtection="1">
      <alignment horizontal="center" vertical="center"/>
    </xf>
    <xf numFmtId="7" fontId="10" fillId="3" borderId="44" xfId="1" applyNumberFormat="1" applyFont="1" applyFill="1" applyBorder="1" applyAlignment="1" applyProtection="1">
      <alignment horizontal="center" vertical="center"/>
    </xf>
    <xf numFmtId="7" fontId="10" fillId="3" borderId="45" xfId="1" applyNumberFormat="1" applyFont="1" applyFill="1" applyBorder="1" applyAlignment="1" applyProtection="1">
      <alignment horizontal="center" vertical="center"/>
    </xf>
    <xf numFmtId="7" fontId="11" fillId="3" borderId="22" xfId="1" applyNumberFormat="1" applyFont="1" applyFill="1" applyBorder="1" applyAlignment="1" applyProtection="1">
      <alignment horizontal="center" vertical="center"/>
    </xf>
    <xf numFmtId="7" fontId="10" fillId="3" borderId="48" xfId="1" applyNumberFormat="1" applyFont="1" applyFill="1" applyBorder="1" applyAlignment="1" applyProtection="1">
      <alignment horizontal="center" vertical="center"/>
    </xf>
    <xf numFmtId="7" fontId="11" fillId="3" borderId="24" xfId="1" applyNumberFormat="1" applyFont="1" applyFill="1" applyBorder="1" applyAlignment="1" applyProtection="1">
      <alignment horizontal="center" vertical="center"/>
    </xf>
    <xf numFmtId="7" fontId="11" fillId="3" borderId="37" xfId="1" applyNumberFormat="1" applyFont="1" applyFill="1" applyBorder="1" applyAlignment="1" applyProtection="1">
      <alignment horizontal="center" vertical="center"/>
    </xf>
    <xf numFmtId="7" fontId="10" fillId="3" borderId="46" xfId="1" applyNumberFormat="1" applyFont="1" applyFill="1" applyBorder="1" applyAlignment="1" applyProtection="1">
      <alignment horizontal="center" vertical="center"/>
    </xf>
    <xf numFmtId="0" fontId="5" fillId="0" borderId="33" xfId="2" applyFont="1" applyBorder="1" applyAlignment="1">
      <alignment horizontal="center" vertical="center"/>
    </xf>
    <xf numFmtId="165" fontId="11" fillId="3" borderId="70" xfId="2" applyNumberFormat="1" applyFont="1" applyFill="1" applyBorder="1" applyAlignment="1">
      <alignment horizontal="center" vertical="center"/>
    </xf>
    <xf numFmtId="7" fontId="11" fillId="3" borderId="16" xfId="1" applyNumberFormat="1" applyFont="1" applyFill="1" applyBorder="1" applyAlignment="1" applyProtection="1">
      <alignment horizontal="center" vertical="center"/>
    </xf>
    <xf numFmtId="0" fontId="6" fillId="2" borderId="61" xfId="2" applyFont="1" applyFill="1" applyBorder="1" applyAlignment="1">
      <alignment horizontal="center" vertical="center"/>
    </xf>
    <xf numFmtId="7" fontId="10" fillId="2" borderId="12" xfId="1" applyNumberFormat="1" applyFont="1" applyFill="1" applyBorder="1" applyAlignment="1" applyProtection="1">
      <alignment horizontal="center" vertical="center"/>
    </xf>
    <xf numFmtId="7" fontId="10" fillId="2" borderId="13" xfId="1" applyNumberFormat="1" applyFont="1" applyFill="1" applyBorder="1" applyAlignment="1" applyProtection="1">
      <alignment horizontal="center" vertical="center"/>
    </xf>
    <xf numFmtId="1" fontId="11" fillId="2" borderId="53" xfId="2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7" fontId="11" fillId="2" borderId="22" xfId="1" applyNumberFormat="1" applyFont="1" applyFill="1" applyBorder="1" applyAlignment="1" applyProtection="1">
      <alignment horizontal="center" vertical="center"/>
    </xf>
    <xf numFmtId="7" fontId="10" fillId="2" borderId="48" xfId="1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0" fillId="2" borderId="0" xfId="2" applyNumberFormat="1" applyFont="1" applyFill="1" applyAlignment="1">
      <alignment horizontal="center"/>
    </xf>
    <xf numFmtId="164" fontId="21" fillId="2" borderId="0" xfId="2" applyNumberFormat="1" applyFont="1" applyFill="1"/>
    <xf numFmtId="0" fontId="1" fillId="2" borderId="12" xfId="2" applyFill="1" applyBorder="1" applyAlignment="1">
      <alignment horizontal="center" vertical="center"/>
    </xf>
    <xf numFmtId="0" fontId="7" fillId="2" borderId="20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center" vertical="center"/>
    </xf>
    <xf numFmtId="9" fontId="5" fillId="2" borderId="15" xfId="2" applyNumberFormat="1" applyFont="1" applyFill="1" applyBorder="1" applyAlignment="1">
      <alignment horizontal="center" vertical="center"/>
    </xf>
    <xf numFmtId="9" fontId="5" fillId="0" borderId="44" xfId="2" applyNumberFormat="1" applyFont="1" applyBorder="1" applyAlignment="1">
      <alignment horizontal="center" vertical="center"/>
    </xf>
    <xf numFmtId="9" fontId="11" fillId="0" borderId="46" xfId="2" applyNumberFormat="1" applyFont="1" applyBorder="1" applyAlignment="1">
      <alignment horizontal="center" vertical="center"/>
    </xf>
    <xf numFmtId="0" fontId="1" fillId="5" borderId="56" xfId="2" applyFill="1" applyBorder="1" applyAlignment="1">
      <alignment horizontal="center" vertical="center"/>
    </xf>
    <xf numFmtId="7" fontId="20" fillId="2" borderId="0" xfId="1" applyNumberFormat="1" applyFont="1" applyFill="1" applyBorder="1" applyProtection="1"/>
    <xf numFmtId="1" fontId="22" fillId="2" borderId="0" xfId="2" applyNumberFormat="1" applyFont="1" applyFill="1" applyAlignment="1">
      <alignment horizontal="center"/>
    </xf>
    <xf numFmtId="164" fontId="20" fillId="2" borderId="0" xfId="2" applyNumberFormat="1" applyFont="1" applyFill="1"/>
    <xf numFmtId="0" fontId="25" fillId="2" borderId="0" xfId="2" applyFont="1" applyFill="1" applyAlignment="1">
      <alignment horizontal="center"/>
    </xf>
    <xf numFmtId="1" fontId="24" fillId="2" borderId="0" xfId="2" applyNumberFormat="1" applyFont="1" applyFill="1" applyAlignment="1">
      <alignment horizontal="center"/>
    </xf>
    <xf numFmtId="7" fontId="10" fillId="2" borderId="44" xfId="1" applyNumberFormat="1" applyFont="1" applyFill="1" applyBorder="1" applyAlignment="1" applyProtection="1">
      <alignment horizontal="center" vertical="center"/>
    </xf>
    <xf numFmtId="7" fontId="10" fillId="2" borderId="45" xfId="1" applyNumberFormat="1" applyFont="1" applyFill="1" applyBorder="1" applyAlignment="1" applyProtection="1">
      <alignment horizontal="center" vertical="center"/>
    </xf>
    <xf numFmtId="7" fontId="11" fillId="2" borderId="37" xfId="1" applyNumberFormat="1" applyFont="1" applyFill="1" applyBorder="1" applyAlignment="1" applyProtection="1">
      <alignment horizontal="center" vertical="center"/>
    </xf>
    <xf numFmtId="7" fontId="10" fillId="2" borderId="46" xfId="1" applyNumberFormat="1" applyFont="1" applyFill="1" applyBorder="1" applyAlignment="1" applyProtection="1">
      <alignment horizontal="center" vertical="center"/>
    </xf>
    <xf numFmtId="1" fontId="11" fillId="2" borderId="8" xfId="2" applyNumberFormat="1" applyFont="1" applyFill="1" applyBorder="1" applyAlignment="1">
      <alignment horizontal="center" vertical="center"/>
    </xf>
    <xf numFmtId="7" fontId="11" fillId="2" borderId="15" xfId="1" applyNumberFormat="1" applyFont="1" applyFill="1" applyBorder="1" applyAlignment="1" applyProtection="1">
      <alignment horizontal="center" vertical="center"/>
    </xf>
    <xf numFmtId="7" fontId="10" fillId="2" borderId="38" xfId="1" applyNumberFormat="1" applyFont="1" applyFill="1" applyBorder="1" applyAlignment="1" applyProtection="1">
      <alignment horizontal="center" vertical="center"/>
    </xf>
    <xf numFmtId="0" fontId="11" fillId="2" borderId="31" xfId="2" applyFont="1" applyFill="1" applyBorder="1" applyAlignment="1">
      <alignment horizontal="center" vertical="center"/>
    </xf>
    <xf numFmtId="44" fontId="10" fillId="2" borderId="15" xfId="1" applyFont="1" applyFill="1" applyBorder="1" applyAlignment="1" applyProtection="1">
      <alignment horizontal="center" vertical="center"/>
    </xf>
    <xf numFmtId="44" fontId="10" fillId="2" borderId="16" xfId="1" applyFont="1" applyFill="1" applyBorder="1" applyAlignment="1" applyProtection="1">
      <alignment horizontal="center" vertical="center"/>
    </xf>
    <xf numFmtId="164" fontId="10" fillId="2" borderId="8" xfId="2" applyNumberFormat="1" applyFont="1" applyFill="1" applyBorder="1" applyAlignment="1">
      <alignment horizontal="center" vertical="center"/>
    </xf>
    <xf numFmtId="1" fontId="11" fillId="2" borderId="15" xfId="2" applyNumberFormat="1" applyFont="1" applyFill="1" applyBorder="1" applyAlignment="1">
      <alignment horizontal="center" vertical="center"/>
    </xf>
    <xf numFmtId="44" fontId="10" fillId="2" borderId="14" xfId="1" applyFont="1" applyFill="1" applyBorder="1" applyAlignment="1" applyProtection="1">
      <alignment horizontal="center" vertical="center"/>
    </xf>
    <xf numFmtId="44" fontId="10" fillId="2" borderId="38" xfId="1" applyFont="1" applyFill="1" applyBorder="1" applyAlignment="1" applyProtection="1">
      <alignment horizontal="center" vertical="center"/>
    </xf>
    <xf numFmtId="7" fontId="4" fillId="2" borderId="15" xfId="1" applyNumberFormat="1" applyFont="1" applyFill="1" applyBorder="1" applyAlignment="1" applyProtection="1">
      <alignment horizontal="center" vertical="center"/>
    </xf>
    <xf numFmtId="7" fontId="4" fillId="2" borderId="16" xfId="1" applyNumberFormat="1" applyFont="1" applyFill="1" applyBorder="1" applyAlignment="1" applyProtection="1">
      <alignment horizontal="center" vertical="center"/>
    </xf>
    <xf numFmtId="164" fontId="1" fillId="2" borderId="14" xfId="2" applyNumberFormat="1" applyFill="1" applyBorder="1" applyAlignment="1">
      <alignment horizontal="center" vertical="center"/>
    </xf>
    <xf numFmtId="164" fontId="1" fillId="2" borderId="8" xfId="2" applyNumberFormat="1" applyFill="1" applyBorder="1" applyAlignment="1">
      <alignment horizontal="center" vertical="center"/>
    </xf>
    <xf numFmtId="1" fontId="6" fillId="2" borderId="15" xfId="2" applyNumberFormat="1" applyFont="1" applyFill="1" applyBorder="1" applyAlignment="1">
      <alignment horizontal="center" vertical="center"/>
    </xf>
    <xf numFmtId="7" fontId="6" fillId="2" borderId="15" xfId="1" applyNumberFormat="1" applyFont="1" applyFill="1" applyBorder="1" applyAlignment="1" applyProtection="1">
      <alignment horizontal="center" vertical="center"/>
    </xf>
    <xf numFmtId="7" fontId="4" fillId="2" borderId="14" xfId="1" applyNumberFormat="1" applyFont="1" applyFill="1" applyBorder="1" applyAlignment="1" applyProtection="1">
      <alignment horizontal="center" vertical="center"/>
    </xf>
    <xf numFmtId="7" fontId="4" fillId="2" borderId="38" xfId="1" applyNumberFormat="1" applyFont="1" applyFill="1" applyBorder="1" applyAlignment="1" applyProtection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164" fontId="11" fillId="2" borderId="79" xfId="2" applyNumberFormat="1" applyFont="1" applyFill="1" applyBorder="1" applyAlignment="1">
      <alignment horizontal="center" vertical="center"/>
    </xf>
    <xf numFmtId="165" fontId="10" fillId="2" borderId="24" xfId="1" applyNumberFormat="1" applyFont="1" applyFill="1" applyBorder="1" applyAlignment="1" applyProtection="1">
      <alignment horizontal="center" vertical="center"/>
    </xf>
    <xf numFmtId="164" fontId="10" fillId="2" borderId="32" xfId="2" applyNumberFormat="1" applyFont="1" applyFill="1" applyBorder="1" applyAlignment="1">
      <alignment horizontal="center" vertical="center"/>
    </xf>
    <xf numFmtId="165" fontId="11" fillId="2" borderId="15" xfId="1" applyNumberFormat="1" applyFont="1" applyFill="1" applyBorder="1" applyAlignment="1" applyProtection="1">
      <alignment horizontal="center" vertical="center"/>
    </xf>
    <xf numFmtId="165" fontId="10" fillId="2" borderId="16" xfId="1" applyNumberFormat="1" applyFont="1" applyFill="1" applyBorder="1" applyAlignment="1" applyProtection="1">
      <alignment horizontal="center" vertical="center"/>
    </xf>
    <xf numFmtId="165" fontId="10" fillId="2" borderId="14" xfId="1" applyNumberFormat="1" applyFont="1" applyFill="1" applyBorder="1" applyAlignment="1" applyProtection="1">
      <alignment horizontal="center" vertical="center"/>
    </xf>
    <xf numFmtId="7" fontId="16" fillId="2" borderId="0" xfId="1" applyNumberFormat="1" applyFont="1" applyFill="1" applyBorder="1" applyAlignment="1" applyProtection="1">
      <alignment horizontal="center" vertical="center"/>
    </xf>
    <xf numFmtId="7" fontId="10" fillId="2" borderId="77" xfId="1" applyNumberFormat="1" applyFont="1" applyFill="1" applyBorder="1" applyAlignment="1" applyProtection="1">
      <alignment horizontal="center" vertical="center"/>
    </xf>
    <xf numFmtId="164" fontId="11" fillId="2" borderId="77" xfId="2" applyNumberFormat="1" applyFont="1" applyFill="1" applyBorder="1" applyAlignment="1">
      <alignment horizontal="center" vertical="center"/>
    </xf>
    <xf numFmtId="164" fontId="10" fillId="2" borderId="77" xfId="2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7" fontId="10" fillId="2" borderId="24" xfId="1" applyNumberFormat="1" applyFont="1" applyFill="1" applyBorder="1" applyAlignment="1" applyProtection="1">
      <alignment horizontal="center" vertical="center"/>
    </xf>
    <xf numFmtId="0" fontId="4" fillId="0" borderId="28" xfId="2" applyFont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" fillId="0" borderId="1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3" xfId="2" applyBorder="1" applyAlignment="1">
      <alignment vertical="center"/>
    </xf>
    <xf numFmtId="0" fontId="23" fillId="0" borderId="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1" fillId="0" borderId="4" xfId="2" applyBorder="1" applyAlignment="1">
      <alignment vertical="center"/>
    </xf>
    <xf numFmtId="0" fontId="1" fillId="0" borderId="0" xfId="2" applyAlignment="1">
      <alignment vertical="center"/>
    </xf>
    <xf numFmtId="0" fontId="1" fillId="0" borderId="7" xfId="2" applyBorder="1" applyAlignment="1">
      <alignment vertical="center"/>
    </xf>
    <xf numFmtId="0" fontId="10" fillId="0" borderId="31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2" fillId="0" borderId="4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" fillId="0" borderId="56" xfId="2" applyBorder="1" applyAlignment="1">
      <alignment horizontal="center" vertical="center"/>
    </xf>
    <xf numFmtId="0" fontId="1" fillId="0" borderId="54" xfId="2" applyBorder="1" applyAlignment="1">
      <alignment horizontal="center" vertical="center"/>
    </xf>
    <xf numFmtId="0" fontId="1" fillId="0" borderId="74" xfId="2" applyBorder="1" applyAlignment="1">
      <alignment horizontal="center" vertical="center"/>
    </xf>
    <xf numFmtId="0" fontId="1" fillId="4" borderId="56" xfId="2" applyFill="1" applyBorder="1" applyAlignment="1">
      <alignment horizontal="center" vertical="center"/>
    </xf>
    <xf numFmtId="0" fontId="1" fillId="4" borderId="57" xfId="2" applyFill="1" applyBorder="1" applyAlignment="1">
      <alignment horizontal="center" vertical="center"/>
    </xf>
    <xf numFmtId="0" fontId="1" fillId="4" borderId="54" xfId="2" applyFill="1" applyBorder="1" applyAlignment="1">
      <alignment horizontal="center" vertical="center"/>
    </xf>
    <xf numFmtId="0" fontId="1" fillId="0" borderId="49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164" fontId="10" fillId="0" borderId="32" xfId="2" applyNumberFormat="1" applyFont="1" applyBorder="1" applyAlignment="1">
      <alignment horizontal="center" vertical="center"/>
    </xf>
    <xf numFmtId="164" fontId="10" fillId="0" borderId="8" xfId="2" applyNumberFormat="1" applyFont="1" applyBorder="1" applyAlignment="1">
      <alignment horizontal="center" vertical="center"/>
    </xf>
    <xf numFmtId="164" fontId="10" fillId="0" borderId="38" xfId="2" applyNumberFormat="1" applyFont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" fontId="10" fillId="0" borderId="43" xfId="2" applyNumberFormat="1" applyFont="1" applyBorder="1" applyAlignment="1">
      <alignment horizontal="center" vertical="center"/>
    </xf>
    <xf numFmtId="1" fontId="10" fillId="0" borderId="5" xfId="2" applyNumberFormat="1" applyFont="1" applyBorder="1" applyAlignment="1">
      <alignment horizontal="center" vertical="center"/>
    </xf>
    <xf numFmtId="1" fontId="10" fillId="0" borderId="6" xfId="2" applyNumberFormat="1" applyFont="1" applyBorder="1" applyAlignment="1">
      <alignment horizontal="center" vertical="center"/>
    </xf>
    <xf numFmtId="165" fontId="11" fillId="0" borderId="40" xfId="2" applyNumberFormat="1" applyFont="1" applyBorder="1" applyAlignment="1">
      <alignment horizontal="center" vertical="center"/>
    </xf>
    <xf numFmtId="165" fontId="11" fillId="0" borderId="23" xfId="2" applyNumberFormat="1" applyFont="1" applyBorder="1" applyAlignment="1">
      <alignment horizontal="center" vertical="center"/>
    </xf>
    <xf numFmtId="164" fontId="10" fillId="0" borderId="24" xfId="2" applyNumberFormat="1" applyFont="1" applyBorder="1" applyAlignment="1">
      <alignment horizontal="center" vertical="center"/>
    </xf>
    <xf numFmtId="1" fontId="10" fillId="0" borderId="47" xfId="2" applyNumberFormat="1" applyFont="1" applyBorder="1" applyAlignment="1">
      <alignment horizontal="center" vertical="center"/>
    </xf>
    <xf numFmtId="1" fontId="10" fillId="0" borderId="33" xfId="2" applyNumberFormat="1" applyFont="1" applyBorder="1" applyAlignment="1">
      <alignment horizontal="center" vertical="center"/>
    </xf>
    <xf numFmtId="1" fontId="10" fillId="0" borderId="34" xfId="2" applyNumberFormat="1" applyFont="1" applyBorder="1" applyAlignment="1">
      <alignment horizontal="center" vertical="center"/>
    </xf>
    <xf numFmtId="1" fontId="10" fillId="0" borderId="31" xfId="2" applyNumberFormat="1" applyFont="1" applyBorder="1" applyAlignment="1">
      <alignment horizontal="right" vertical="center" indent="1"/>
    </xf>
    <xf numFmtId="1" fontId="10" fillId="0" borderId="8" xfId="2" applyNumberFormat="1" applyFont="1" applyBorder="1" applyAlignment="1">
      <alignment horizontal="right" vertical="center" indent="1"/>
    </xf>
    <xf numFmtId="1" fontId="10" fillId="0" borderId="41" xfId="2" applyNumberFormat="1" applyFont="1" applyBorder="1" applyAlignment="1">
      <alignment horizontal="right" vertical="center" indent="1"/>
    </xf>
    <xf numFmtId="164" fontId="10" fillId="0" borderId="31" xfId="2" applyNumberFormat="1" applyFont="1" applyBorder="1" applyAlignment="1">
      <alignment horizontal="right" vertical="center" indent="1"/>
    </xf>
    <xf numFmtId="164" fontId="10" fillId="0" borderId="8" xfId="2" applyNumberFormat="1" applyFont="1" applyBorder="1" applyAlignment="1">
      <alignment horizontal="right" vertical="center" indent="1"/>
    </xf>
    <xf numFmtId="164" fontId="10" fillId="0" borderId="41" xfId="2" applyNumberFormat="1" applyFont="1" applyBorder="1" applyAlignment="1">
      <alignment horizontal="right" vertical="center" indent="1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3" borderId="56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0" fontId="6" fillId="3" borderId="54" xfId="2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" fillId="0" borderId="4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0" fontId="1" fillId="0" borderId="7" xfId="2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164" fontId="10" fillId="0" borderId="49" xfId="2" applyNumberFormat="1" applyFont="1" applyBorder="1" applyAlignment="1">
      <alignment horizontal="center" vertical="center"/>
    </xf>
    <xf numFmtId="164" fontId="10" fillId="0" borderId="50" xfId="2" applyNumberFormat="1" applyFont="1" applyBorder="1" applyAlignment="1">
      <alignment horizontal="center" vertical="center"/>
    </xf>
    <xf numFmtId="164" fontId="10" fillId="0" borderId="51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1" fontId="10" fillId="0" borderId="43" xfId="2" applyNumberFormat="1" applyFont="1" applyBorder="1" applyAlignment="1">
      <alignment horizontal="right" vertical="center" indent="1"/>
    </xf>
    <xf numFmtId="1" fontId="10" fillId="0" borderId="5" xfId="2" applyNumberFormat="1" applyFont="1" applyBorder="1" applyAlignment="1">
      <alignment horizontal="right" vertical="center" indent="1"/>
    </xf>
    <xf numFmtId="1" fontId="10" fillId="0" borderId="59" xfId="2" applyNumberFormat="1" applyFont="1" applyBorder="1" applyAlignment="1">
      <alignment horizontal="right" vertical="center" indent="1"/>
    </xf>
    <xf numFmtId="0" fontId="10" fillId="0" borderId="31" xfId="2" applyFont="1" applyBorder="1" applyAlignment="1">
      <alignment horizontal="right" vertical="center" indent="1"/>
    </xf>
    <xf numFmtId="0" fontId="10" fillId="0" borderId="8" xfId="2" applyFont="1" applyBorder="1" applyAlignment="1">
      <alignment horizontal="right" vertical="center" indent="1"/>
    </xf>
    <xf numFmtId="0" fontId="10" fillId="0" borderId="24" xfId="2" applyFont="1" applyBorder="1" applyAlignment="1">
      <alignment horizontal="right" vertical="center" indent="1"/>
    </xf>
    <xf numFmtId="0" fontId="10" fillId="0" borderId="31" xfId="2" applyFont="1" applyBorder="1" applyAlignment="1">
      <alignment horizontal="right" vertical="center"/>
    </xf>
    <xf numFmtId="0" fontId="10" fillId="0" borderId="8" xfId="2" applyFont="1" applyBorder="1" applyAlignment="1">
      <alignment horizontal="right" vertical="center"/>
    </xf>
    <xf numFmtId="0" fontId="10" fillId="0" borderId="24" xfId="2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5" fillId="0" borderId="58" xfId="2" applyFont="1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" fontId="10" fillId="0" borderId="31" xfId="2" applyNumberFormat="1" applyFont="1" applyBorder="1" applyAlignment="1">
      <alignment horizontal="center" vertical="center"/>
    </xf>
    <xf numFmtId="1" fontId="10" fillId="0" borderId="8" xfId="2" applyNumberFormat="1" applyFont="1" applyBorder="1" applyAlignment="1">
      <alignment horizontal="center" vertical="center"/>
    </xf>
    <xf numFmtId="1" fontId="10" fillId="0" borderId="41" xfId="2" applyNumberFormat="1" applyFont="1" applyBorder="1" applyAlignment="1">
      <alignment horizontal="center" vertical="center"/>
    </xf>
    <xf numFmtId="164" fontId="10" fillId="0" borderId="31" xfId="2" applyNumberFormat="1" applyFont="1" applyBorder="1" applyAlignment="1">
      <alignment horizontal="center" vertical="center"/>
    </xf>
    <xf numFmtId="164" fontId="10" fillId="0" borderId="41" xfId="2" applyNumberFormat="1" applyFont="1" applyBorder="1" applyAlignment="1">
      <alignment horizontal="center" vertical="center"/>
    </xf>
    <xf numFmtId="164" fontId="10" fillId="0" borderId="36" xfId="2" applyNumberFormat="1" applyFont="1" applyBorder="1" applyAlignment="1">
      <alignment horizontal="center" vertical="center"/>
    </xf>
    <xf numFmtId="164" fontId="10" fillId="0" borderId="37" xfId="2" applyNumberFormat="1" applyFont="1" applyBorder="1" applyAlignment="1">
      <alignment horizontal="center" vertical="center"/>
    </xf>
    <xf numFmtId="165" fontId="11" fillId="0" borderId="71" xfId="2" applyNumberFormat="1" applyFont="1" applyBorder="1" applyAlignment="1">
      <alignment horizontal="center" vertical="center"/>
    </xf>
    <xf numFmtId="165" fontId="11" fillId="0" borderId="72" xfId="2" applyNumberFormat="1" applyFont="1" applyBorder="1" applyAlignment="1">
      <alignment horizontal="center" vertical="center"/>
    </xf>
    <xf numFmtId="1" fontId="10" fillId="2" borderId="61" xfId="2" applyNumberFormat="1" applyFont="1" applyFill="1" applyBorder="1" applyAlignment="1">
      <alignment horizontal="center" vertical="center"/>
    </xf>
    <xf numFmtId="1" fontId="10" fillId="2" borderId="62" xfId="2" applyNumberFormat="1" applyFont="1" applyFill="1" applyBorder="1" applyAlignment="1">
      <alignment horizontal="center" vertical="center"/>
    </xf>
    <xf numFmtId="1" fontId="10" fillId="2" borderId="69" xfId="2" applyNumberFormat="1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165" fontId="11" fillId="0" borderId="82" xfId="2" applyNumberFormat="1" applyFont="1" applyBorder="1" applyAlignment="1">
      <alignment horizontal="center" vertical="center"/>
    </xf>
    <xf numFmtId="165" fontId="11" fillId="0" borderId="83" xfId="2" applyNumberFormat="1" applyFont="1" applyBorder="1" applyAlignment="1">
      <alignment horizontal="center" vertical="center"/>
    </xf>
    <xf numFmtId="165" fontId="10" fillId="2" borderId="14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2"/>
  <sheetViews>
    <sheetView tabSelected="1" view="pageBreakPreview" zoomScaleNormal="75" zoomScaleSheetLayoutView="75" workbookViewId="0">
      <selection activeCell="B4" sqref="B4"/>
    </sheetView>
  </sheetViews>
  <sheetFormatPr defaultRowHeight="12.75"/>
  <cols>
    <col min="1" max="1" width="18.7109375" style="1" customWidth="1"/>
    <col min="2" max="3" width="14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15.7109375" style="1" customWidth="1"/>
    <col min="8" max="8" width="12.7109375" style="1" customWidth="1"/>
    <col min="9" max="9" width="15.7109375" style="1" customWidth="1"/>
    <col min="10" max="10" width="6.7109375" style="1" customWidth="1"/>
    <col min="11" max="11" width="9.140625" style="288"/>
    <col min="12" max="12" width="10.140625" style="288" bestFit="1" customWidth="1"/>
    <col min="13" max="14" width="9.140625" style="288"/>
    <col min="15" max="15" width="2.7109375" style="288" customWidth="1"/>
    <col min="16" max="16" width="10.140625" style="288" bestFit="1" customWidth="1"/>
    <col min="17" max="18" width="9.140625" style="288"/>
    <col min="19" max="16384" width="9.140625" style="1"/>
  </cols>
  <sheetData>
    <row r="1" spans="1:18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  <c r="K1" s="118"/>
      <c r="L1" s="118"/>
      <c r="M1" s="118"/>
      <c r="N1" s="118"/>
      <c r="O1" s="118"/>
      <c r="P1" s="118"/>
      <c r="Q1" s="118"/>
      <c r="R1" s="118"/>
    </row>
    <row r="2" spans="1:18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  <c r="K2" s="118"/>
      <c r="L2" s="118"/>
      <c r="M2" s="118"/>
      <c r="N2" s="118"/>
      <c r="O2" s="118"/>
      <c r="P2" s="118"/>
      <c r="Q2" s="118"/>
      <c r="R2" s="118"/>
    </row>
    <row r="3" spans="1:18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  <c r="K3" s="118"/>
      <c r="L3" s="118"/>
      <c r="M3" s="118"/>
      <c r="N3" s="118"/>
      <c r="O3" s="118"/>
      <c r="P3" s="118"/>
      <c r="Q3" s="118"/>
      <c r="R3" s="118"/>
    </row>
    <row r="4" spans="1:18" s="2" customFormat="1" ht="15" customHeight="1">
      <c r="A4" s="279" t="s">
        <v>1</v>
      </c>
      <c r="B4" s="341" t="s">
        <v>100</v>
      </c>
      <c r="C4" s="138"/>
      <c r="D4" s="12"/>
      <c r="E4" s="12"/>
      <c r="F4" s="12"/>
      <c r="G4" s="280" t="s">
        <v>0</v>
      </c>
      <c r="H4" s="13">
        <v>45748</v>
      </c>
      <c r="I4" s="4"/>
      <c r="K4" s="118"/>
      <c r="L4" s="118"/>
      <c r="M4" s="118"/>
      <c r="N4" s="118"/>
      <c r="O4" s="118"/>
      <c r="P4" s="118"/>
      <c r="Q4" s="118"/>
      <c r="R4" s="118"/>
    </row>
    <row r="5" spans="1:18" s="2" customFormat="1" ht="15" customHeight="1">
      <c r="A5" s="279" t="s">
        <v>3</v>
      </c>
      <c r="B5" s="342" t="s">
        <v>46</v>
      </c>
      <c r="G5" s="280" t="s">
        <v>4</v>
      </c>
      <c r="H5" s="14" t="s">
        <v>103</v>
      </c>
      <c r="I5" s="15"/>
      <c r="K5" s="118"/>
      <c r="L5" s="118"/>
      <c r="M5" s="118"/>
      <c r="N5" s="118"/>
      <c r="O5" s="118"/>
      <c r="P5" s="118"/>
      <c r="Q5" s="118"/>
      <c r="R5" s="118"/>
    </row>
    <row r="6" spans="1:18" s="2" customFormat="1" ht="15" customHeight="1">
      <c r="A6" s="279"/>
      <c r="B6" s="2" t="s">
        <v>2</v>
      </c>
      <c r="H6" s="60"/>
      <c r="I6" s="4"/>
      <c r="K6" s="118"/>
      <c r="L6" s="118"/>
      <c r="M6" s="118"/>
      <c r="N6" s="118"/>
      <c r="O6" s="118"/>
      <c r="P6" s="118"/>
      <c r="Q6" s="118"/>
      <c r="R6" s="118"/>
    </row>
    <row r="7" spans="1:18" s="2" customFormat="1" ht="15" customHeight="1">
      <c r="A7" s="279" t="s">
        <v>5</v>
      </c>
      <c r="B7" s="343" t="s">
        <v>101</v>
      </c>
      <c r="C7" s="61"/>
      <c r="D7" s="61"/>
      <c r="G7" s="480" t="s">
        <v>6</v>
      </c>
      <c r="H7" s="480"/>
      <c r="I7" s="4"/>
      <c r="K7" s="118"/>
      <c r="L7" s="118"/>
      <c r="M7" s="118"/>
      <c r="N7" s="118"/>
      <c r="O7" s="118"/>
      <c r="P7" s="118"/>
      <c r="Q7" s="118"/>
      <c r="R7" s="118"/>
    </row>
    <row r="8" spans="1:18" s="2" customFormat="1" ht="15" customHeight="1">
      <c r="A8" s="279" t="s">
        <v>7</v>
      </c>
      <c r="B8" s="14" t="s">
        <v>18</v>
      </c>
      <c r="G8" s="479" t="s">
        <v>104</v>
      </c>
      <c r="H8" s="479"/>
      <c r="I8" s="15"/>
      <c r="K8" s="118"/>
      <c r="L8" s="118"/>
      <c r="M8" s="118"/>
      <c r="N8" s="118"/>
      <c r="O8" s="118"/>
      <c r="P8" s="118"/>
      <c r="Q8" s="118"/>
      <c r="R8" s="118"/>
    </row>
    <row r="9" spans="1:18" s="2" customFormat="1" ht="15" customHeight="1" thickBot="1">
      <c r="A9" s="11"/>
      <c r="B9" s="61"/>
      <c r="I9" s="4"/>
      <c r="K9" s="118"/>
      <c r="L9" s="118"/>
      <c r="M9" s="118"/>
      <c r="N9" s="118"/>
      <c r="O9" s="118"/>
      <c r="P9" s="118"/>
      <c r="Q9" s="118"/>
      <c r="R9" s="118"/>
    </row>
    <row r="10" spans="1:18" s="2" customFormat="1" ht="20.100000000000001" customHeight="1" thickTop="1" thickBot="1">
      <c r="A10" s="229"/>
      <c r="B10" s="489" t="s">
        <v>2</v>
      </c>
      <c r="C10" s="489"/>
      <c r="D10" s="489"/>
      <c r="E10" s="487" t="s">
        <v>2</v>
      </c>
      <c r="F10" s="488"/>
      <c r="G10" s="89" t="s">
        <v>8</v>
      </c>
      <c r="H10" s="70" t="s">
        <v>21</v>
      </c>
      <c r="I10" s="80" t="s">
        <v>9</v>
      </c>
      <c r="K10" s="118"/>
      <c r="L10" s="118"/>
      <c r="M10" s="118"/>
      <c r="N10" s="118"/>
      <c r="O10" s="118"/>
      <c r="P10" s="118"/>
      <c r="Q10" s="118"/>
      <c r="R10" s="118"/>
    </row>
    <row r="11" spans="1:18" s="2" customFormat="1" ht="15" customHeight="1" thickTop="1">
      <c r="A11" s="204" t="s">
        <v>10</v>
      </c>
      <c r="B11" s="121" t="s">
        <v>15</v>
      </c>
      <c r="C11" s="17" t="s">
        <v>17</v>
      </c>
      <c r="D11" s="336" t="s">
        <v>95</v>
      </c>
      <c r="E11" s="121" t="s">
        <v>27</v>
      </c>
      <c r="F11" s="336" t="s">
        <v>96</v>
      </c>
      <c r="G11" s="66"/>
      <c r="H11" s="90"/>
      <c r="I11" s="81"/>
      <c r="K11" s="118"/>
      <c r="L11" s="118"/>
      <c r="M11" s="118"/>
      <c r="N11" s="118"/>
      <c r="O11" s="118"/>
      <c r="P11" s="118"/>
      <c r="Q11" s="118"/>
      <c r="R11" s="118"/>
    </row>
    <row r="12" spans="1:18" s="2" customFormat="1" ht="15" customHeight="1">
      <c r="A12" s="214"/>
      <c r="B12" s="19" t="s">
        <v>16</v>
      </c>
      <c r="C12" s="20" t="s">
        <v>16</v>
      </c>
      <c r="D12" s="337" t="s">
        <v>99</v>
      </c>
      <c r="E12" s="19" t="s">
        <v>51</v>
      </c>
      <c r="F12" s="337" t="s">
        <v>99</v>
      </c>
      <c r="G12" s="73"/>
      <c r="H12" s="91"/>
      <c r="I12" s="81"/>
      <c r="K12" s="118"/>
      <c r="L12" s="118"/>
      <c r="M12" s="118"/>
      <c r="N12" s="118"/>
      <c r="O12" s="118"/>
      <c r="P12" s="118"/>
      <c r="Q12" s="118"/>
      <c r="R12" s="118"/>
    </row>
    <row r="13" spans="1:18" s="2" customFormat="1" ht="15" customHeight="1">
      <c r="A13" s="155" t="s">
        <v>11</v>
      </c>
      <c r="B13" s="325">
        <v>130</v>
      </c>
      <c r="C13" s="326">
        <v>130</v>
      </c>
      <c r="D13" s="338">
        <v>130</v>
      </c>
      <c r="E13" s="40">
        <v>130</v>
      </c>
      <c r="F13" s="338">
        <v>130</v>
      </c>
      <c r="G13" s="21"/>
      <c r="H13" s="64"/>
      <c r="I13" s="81"/>
      <c r="K13" s="118"/>
      <c r="L13" s="118"/>
      <c r="M13" s="118"/>
      <c r="N13" s="118"/>
      <c r="O13" s="118"/>
      <c r="P13" s="118"/>
      <c r="Q13" s="118"/>
      <c r="R13" s="118"/>
    </row>
    <row r="14" spans="1:18" s="46" customFormat="1" ht="15" customHeight="1" thickBot="1">
      <c r="A14" s="230" t="s">
        <v>2</v>
      </c>
      <c r="B14" s="269">
        <v>0.75</v>
      </c>
      <c r="C14" s="128">
        <v>0.25</v>
      </c>
      <c r="D14" s="231"/>
      <c r="E14" s="269">
        <v>1</v>
      </c>
      <c r="F14" s="128"/>
      <c r="G14" s="40"/>
      <c r="H14" s="231">
        <v>0.13</v>
      </c>
      <c r="I14" s="143"/>
      <c r="K14" s="118"/>
      <c r="L14" s="118"/>
      <c r="M14" s="118"/>
      <c r="N14" s="118"/>
      <c r="O14" s="118"/>
      <c r="P14" s="118"/>
      <c r="Q14" s="118"/>
      <c r="R14" s="118"/>
    </row>
    <row r="15" spans="1:18" s="2" customFormat="1" ht="20.100000000000001" customHeight="1" thickTop="1" thickBot="1">
      <c r="A15" s="193" t="s">
        <v>12</v>
      </c>
      <c r="B15" s="490"/>
      <c r="C15" s="491"/>
      <c r="D15" s="492"/>
      <c r="E15" s="490"/>
      <c r="F15" s="492"/>
      <c r="G15" s="92"/>
      <c r="H15" s="58"/>
      <c r="I15" s="82"/>
      <c r="K15" s="118"/>
      <c r="L15" s="118"/>
      <c r="M15" s="118"/>
      <c r="N15" s="118"/>
      <c r="O15" s="118"/>
      <c r="P15" s="118"/>
      <c r="Q15" s="118"/>
      <c r="R15" s="118"/>
    </row>
    <row r="16" spans="1:18" s="2" customFormat="1" ht="15" customHeight="1" thickTop="1">
      <c r="A16" s="278" t="s">
        <v>2</v>
      </c>
      <c r="B16" s="196"/>
      <c r="C16" s="171"/>
      <c r="D16" s="197"/>
      <c r="E16" s="93"/>
      <c r="F16" s="179" t="s">
        <v>2</v>
      </c>
      <c r="G16" s="93" t="s">
        <v>2</v>
      </c>
      <c r="H16" s="56" t="s">
        <v>2</v>
      </c>
      <c r="I16" s="83" t="s">
        <v>2</v>
      </c>
      <c r="K16" s="118"/>
      <c r="L16" s="118"/>
      <c r="M16" s="118"/>
      <c r="N16" s="118"/>
      <c r="O16" s="118"/>
      <c r="P16" s="118"/>
      <c r="Q16" s="118"/>
      <c r="R16" s="118"/>
    </row>
    <row r="17" spans="1:18" s="27" customFormat="1" ht="15" customHeight="1">
      <c r="A17" s="264">
        <v>105</v>
      </c>
      <c r="B17" s="374">
        <f>($D17*$D$45)*B$14</f>
        <v>0</v>
      </c>
      <c r="C17" s="375">
        <f>($D17*$D$45)*C$14</f>
        <v>0</v>
      </c>
      <c r="D17" s="181">
        <v>1155</v>
      </c>
      <c r="E17" s="376">
        <f>+F17*$D$47</f>
        <v>0</v>
      </c>
      <c r="F17" s="181">
        <v>340</v>
      </c>
      <c r="G17" s="377">
        <f>+B17+C17+E17</f>
        <v>0</v>
      </c>
      <c r="H17" s="378">
        <f>G17*H$14</f>
        <v>0</v>
      </c>
      <c r="I17" s="379">
        <f>G17+H17</f>
        <v>0</v>
      </c>
      <c r="K17" s="286"/>
      <c r="L17" s="289"/>
      <c r="M17" s="286"/>
      <c r="N17" s="289"/>
      <c r="O17" s="287"/>
      <c r="P17" s="289"/>
      <c r="Q17" s="287"/>
      <c r="R17" s="287"/>
    </row>
    <row r="18" spans="1:18" s="27" customFormat="1" ht="15" customHeight="1">
      <c r="A18" s="264"/>
      <c r="B18" s="198"/>
      <c r="C18" s="36"/>
      <c r="D18" s="181"/>
      <c r="E18" s="180"/>
      <c r="F18" s="181" t="s">
        <v>2</v>
      </c>
      <c r="G18" s="94"/>
      <c r="H18" s="38"/>
      <c r="I18" s="84"/>
      <c r="K18" s="286"/>
      <c r="L18" s="287"/>
      <c r="M18" s="286"/>
      <c r="N18" s="287"/>
      <c r="O18" s="287"/>
      <c r="P18" s="287"/>
      <c r="Q18" s="287"/>
      <c r="R18" s="287"/>
    </row>
    <row r="19" spans="1:18" s="27" customFormat="1" ht="15" customHeight="1">
      <c r="A19" s="264">
        <v>110</v>
      </c>
      <c r="B19" s="374">
        <f>($D19*$D$46)*B$14</f>
        <v>0</v>
      </c>
      <c r="C19" s="375">
        <f>($D19*$D$46)*C$14</f>
        <v>0</v>
      </c>
      <c r="D19" s="181">
        <v>1745</v>
      </c>
      <c r="E19" s="376">
        <f>+F19*$D$47</f>
        <v>0</v>
      </c>
      <c r="F19" s="181">
        <v>276</v>
      </c>
      <c r="G19" s="377">
        <f>+B19+C19+E19</f>
        <v>0</v>
      </c>
      <c r="H19" s="378">
        <f t="shared" ref="H19:H29" si="0">G19*H$14</f>
        <v>0</v>
      </c>
      <c r="I19" s="379">
        <f>G19+H19</f>
        <v>0</v>
      </c>
      <c r="K19" s="286"/>
      <c r="L19" s="289"/>
      <c r="M19" s="286"/>
      <c r="N19" s="289"/>
      <c r="O19" s="287"/>
      <c r="P19" s="289"/>
      <c r="Q19" s="287"/>
      <c r="R19" s="287"/>
    </row>
    <row r="20" spans="1:18" s="27" customFormat="1" ht="15" customHeight="1">
      <c r="A20" s="264"/>
      <c r="B20" s="198"/>
      <c r="C20" s="36"/>
      <c r="D20" s="181"/>
      <c r="E20" s="180"/>
      <c r="F20" s="181"/>
      <c r="G20" s="94"/>
      <c r="H20" s="38"/>
      <c r="I20" s="84"/>
      <c r="K20" s="286"/>
      <c r="L20" s="287"/>
      <c r="M20" s="286"/>
      <c r="N20" s="287"/>
      <c r="O20" s="287"/>
      <c r="P20" s="287"/>
      <c r="Q20" s="287"/>
      <c r="R20" s="287"/>
    </row>
    <row r="21" spans="1:18" s="27" customFormat="1" ht="15" customHeight="1">
      <c r="A21" s="264">
        <v>120</v>
      </c>
      <c r="B21" s="374">
        <f>($D21*$D$46)*B$14</f>
        <v>0</v>
      </c>
      <c r="C21" s="375">
        <f>($D21*$D$46)*C$14</f>
        <v>0</v>
      </c>
      <c r="D21" s="181">
        <v>1764</v>
      </c>
      <c r="E21" s="376">
        <f>+F21*$D$47</f>
        <v>0</v>
      </c>
      <c r="F21" s="181">
        <v>376</v>
      </c>
      <c r="G21" s="377">
        <f>+B21+C21+E21</f>
        <v>0</v>
      </c>
      <c r="H21" s="378">
        <f t="shared" si="0"/>
        <v>0</v>
      </c>
      <c r="I21" s="379">
        <f>G21+H21</f>
        <v>0</v>
      </c>
      <c r="K21" s="286"/>
      <c r="L21" s="289"/>
      <c r="M21" s="286"/>
      <c r="N21" s="289"/>
      <c r="O21" s="287"/>
      <c r="P21" s="289"/>
      <c r="Q21" s="287"/>
      <c r="R21" s="287"/>
    </row>
    <row r="22" spans="1:18" s="27" customFormat="1" ht="15" customHeight="1">
      <c r="A22" s="264"/>
      <c r="B22" s="198"/>
      <c r="C22" s="36"/>
      <c r="D22" s="181"/>
      <c r="E22" s="182"/>
      <c r="F22" s="181" t="s">
        <v>2</v>
      </c>
      <c r="G22" s="94"/>
      <c r="H22" s="38"/>
      <c r="I22" s="84"/>
      <c r="K22" s="286"/>
      <c r="L22" s="287"/>
      <c r="M22" s="286"/>
      <c r="N22" s="287"/>
      <c r="O22" s="287"/>
      <c r="P22" s="287"/>
      <c r="Q22" s="287"/>
      <c r="R22" s="287"/>
    </row>
    <row r="23" spans="1:18" s="27" customFormat="1" ht="15" customHeight="1">
      <c r="A23" s="264">
        <v>130</v>
      </c>
      <c r="B23" s="374">
        <f>($D23*$D$46)*B$14</f>
        <v>0</v>
      </c>
      <c r="C23" s="375">
        <f>($D23*$D$46)*C$14</f>
        <v>0</v>
      </c>
      <c r="D23" s="181">
        <v>1719</v>
      </c>
      <c r="E23" s="376">
        <f>+F23*$D$47</f>
        <v>0</v>
      </c>
      <c r="F23" s="181">
        <v>356</v>
      </c>
      <c r="G23" s="377">
        <f>+B23+C23+E23</f>
        <v>0</v>
      </c>
      <c r="H23" s="378">
        <f t="shared" si="0"/>
        <v>0</v>
      </c>
      <c r="I23" s="379">
        <f>G23+H23</f>
        <v>0</v>
      </c>
      <c r="K23" s="286"/>
      <c r="L23" s="289"/>
      <c r="M23" s="286"/>
      <c r="N23" s="289"/>
      <c r="O23" s="287"/>
      <c r="P23" s="289"/>
      <c r="Q23" s="287"/>
      <c r="R23" s="287"/>
    </row>
    <row r="24" spans="1:18" s="27" customFormat="1" ht="15" customHeight="1">
      <c r="A24" s="264"/>
      <c r="B24" s="198"/>
      <c r="C24" s="36"/>
      <c r="D24" s="181"/>
      <c r="E24" s="180"/>
      <c r="F24" s="181" t="s">
        <v>2</v>
      </c>
      <c r="G24" s="94"/>
      <c r="H24" s="38"/>
      <c r="I24" s="84"/>
      <c r="K24" s="286"/>
      <c r="L24" s="287"/>
      <c r="M24" s="286"/>
      <c r="N24" s="287"/>
      <c r="O24" s="287"/>
      <c r="P24" s="287"/>
      <c r="Q24" s="287"/>
      <c r="R24" s="287"/>
    </row>
    <row r="25" spans="1:18" s="27" customFormat="1" ht="15" customHeight="1">
      <c r="A25" s="264">
        <v>140</v>
      </c>
      <c r="B25" s="374">
        <f>($D25*$D$46)*B$14</f>
        <v>0</v>
      </c>
      <c r="C25" s="375">
        <f>($D25*$D$46)*C$14</f>
        <v>0</v>
      </c>
      <c r="D25" s="181">
        <v>1673</v>
      </c>
      <c r="E25" s="376">
        <f>+F25*$D$47</f>
        <v>0</v>
      </c>
      <c r="F25" s="181">
        <v>415</v>
      </c>
      <c r="G25" s="377">
        <f>+B25+C25+E25</f>
        <v>0</v>
      </c>
      <c r="H25" s="378">
        <f t="shared" si="0"/>
        <v>0</v>
      </c>
      <c r="I25" s="379">
        <f>G25+H25</f>
        <v>0</v>
      </c>
      <c r="K25" s="286"/>
      <c r="L25" s="289"/>
      <c r="M25" s="286"/>
      <c r="N25" s="289"/>
      <c r="O25" s="287"/>
      <c r="P25" s="289"/>
      <c r="Q25" s="287"/>
      <c r="R25" s="287"/>
    </row>
    <row r="26" spans="1:18" s="27" customFormat="1" ht="15" customHeight="1">
      <c r="A26" s="264"/>
      <c r="B26" s="198"/>
      <c r="C26" s="36"/>
      <c r="D26" s="181"/>
      <c r="E26" s="180"/>
      <c r="F26" s="181" t="s">
        <v>2</v>
      </c>
      <c r="G26" s="94"/>
      <c r="H26" s="38"/>
      <c r="I26" s="84"/>
      <c r="K26" s="286"/>
      <c r="L26" s="287"/>
      <c r="M26" s="286"/>
      <c r="N26" s="287"/>
      <c r="O26" s="287"/>
      <c r="P26" s="287"/>
      <c r="Q26" s="287"/>
      <c r="R26" s="287"/>
    </row>
    <row r="27" spans="1:18" s="27" customFormat="1" ht="15" customHeight="1">
      <c r="A27" s="264">
        <v>160</v>
      </c>
      <c r="B27" s="374">
        <f>($D27*$D$46)*B$14</f>
        <v>0</v>
      </c>
      <c r="C27" s="375">
        <f>($D27*$D$46)*C$14</f>
        <v>0</v>
      </c>
      <c r="D27" s="181">
        <v>1765</v>
      </c>
      <c r="E27" s="376">
        <f>+F27*$D$47</f>
        <v>0</v>
      </c>
      <c r="F27" s="181">
        <v>322</v>
      </c>
      <c r="G27" s="377">
        <f>+B27+C27+E27</f>
        <v>0</v>
      </c>
      <c r="H27" s="378">
        <f t="shared" si="0"/>
        <v>0</v>
      </c>
      <c r="I27" s="379">
        <f>G27+H27</f>
        <v>0</v>
      </c>
      <c r="K27" s="286"/>
      <c r="L27" s="289"/>
      <c r="M27" s="286"/>
      <c r="N27" s="289"/>
      <c r="O27" s="287"/>
      <c r="P27" s="289"/>
      <c r="Q27" s="287"/>
      <c r="R27" s="287"/>
    </row>
    <row r="28" spans="1:18" s="27" customFormat="1" ht="15" customHeight="1">
      <c r="A28" s="264"/>
      <c r="B28" s="198"/>
      <c r="C28" s="39"/>
      <c r="D28" s="183"/>
      <c r="E28" s="180"/>
      <c r="F28" s="183" t="s">
        <v>2</v>
      </c>
      <c r="G28" s="94"/>
      <c r="H28" s="38"/>
      <c r="I28" s="84"/>
      <c r="K28" s="286"/>
      <c r="L28" s="287"/>
      <c r="M28" s="286"/>
      <c r="N28" s="287"/>
      <c r="O28" s="287"/>
      <c r="P28" s="287"/>
      <c r="Q28" s="287"/>
      <c r="R28" s="287"/>
    </row>
    <row r="29" spans="1:18" s="27" customFormat="1" ht="15" customHeight="1">
      <c r="A29" s="264">
        <v>170</v>
      </c>
      <c r="B29" s="374">
        <f>($D29*$D$46)*B$14</f>
        <v>0</v>
      </c>
      <c r="C29" s="375">
        <f>($D29*$D$46)*C$14</f>
        <v>0</v>
      </c>
      <c r="D29" s="181">
        <v>1815</v>
      </c>
      <c r="E29" s="376">
        <f>+F29*$D$47</f>
        <v>0</v>
      </c>
      <c r="F29" s="181">
        <v>432</v>
      </c>
      <c r="G29" s="377">
        <f>+B29+C29+E29</f>
        <v>0</v>
      </c>
      <c r="H29" s="378">
        <f t="shared" si="0"/>
        <v>0</v>
      </c>
      <c r="I29" s="379">
        <f>G29+H29</f>
        <v>0</v>
      </c>
      <c r="K29" s="286"/>
      <c r="L29" s="289"/>
      <c r="M29" s="286"/>
      <c r="N29" s="289"/>
      <c r="O29" s="287"/>
      <c r="P29" s="289"/>
      <c r="Q29" s="287"/>
      <c r="R29" s="287"/>
    </row>
    <row r="30" spans="1:18" s="2" customFormat="1" ht="15" customHeight="1">
      <c r="A30" s="153"/>
      <c r="B30" s="198"/>
      <c r="C30" s="36"/>
      <c r="D30" s="185"/>
      <c r="E30" s="184"/>
      <c r="F30" s="185"/>
      <c r="G30" s="94"/>
      <c r="H30" s="38"/>
      <c r="I30" s="84"/>
      <c r="J30" s="5"/>
      <c r="K30" s="118"/>
      <c r="L30" s="118"/>
      <c r="M30" s="118"/>
      <c r="N30" s="118"/>
      <c r="O30" s="118"/>
      <c r="P30" s="118"/>
      <c r="Q30" s="118"/>
      <c r="R30" s="118"/>
    </row>
    <row r="31" spans="1:18" s="2" customFormat="1" ht="15" customHeight="1">
      <c r="A31" s="153"/>
      <c r="B31" s="198"/>
      <c r="C31" s="36"/>
      <c r="D31" s="185"/>
      <c r="E31" s="184"/>
      <c r="F31" s="185"/>
      <c r="G31" s="94"/>
      <c r="H31" s="38"/>
      <c r="I31" s="84"/>
      <c r="K31" s="118"/>
      <c r="L31" s="118"/>
      <c r="M31" s="118"/>
      <c r="N31" s="118"/>
      <c r="O31" s="118"/>
      <c r="P31" s="118"/>
      <c r="Q31" s="118"/>
      <c r="R31" s="118"/>
    </row>
    <row r="32" spans="1:18" s="2" customFormat="1" ht="15" customHeight="1">
      <c r="A32" s="153"/>
      <c r="B32" s="96"/>
      <c r="C32" s="25"/>
      <c r="D32" s="187"/>
      <c r="E32" s="186"/>
      <c r="F32" s="187"/>
      <c r="G32" s="95"/>
      <c r="H32" s="26"/>
      <c r="I32" s="85"/>
      <c r="K32" s="118"/>
      <c r="L32" s="118"/>
      <c r="M32" s="118"/>
      <c r="N32" s="118"/>
      <c r="O32" s="118"/>
      <c r="P32" s="118"/>
      <c r="Q32" s="118"/>
      <c r="R32" s="118"/>
    </row>
    <row r="33" spans="1:18" s="2" customFormat="1" ht="15" customHeight="1">
      <c r="A33" s="153"/>
      <c r="B33" s="96"/>
      <c r="C33" s="25"/>
      <c r="D33" s="187"/>
      <c r="E33" s="186"/>
      <c r="F33" s="187"/>
      <c r="G33" s="96"/>
      <c r="H33" s="26"/>
      <c r="I33" s="85"/>
      <c r="K33" s="118"/>
      <c r="L33" s="118"/>
      <c r="M33" s="118"/>
      <c r="N33" s="118"/>
      <c r="O33" s="118"/>
      <c r="P33" s="118"/>
      <c r="Q33" s="118"/>
      <c r="R33" s="118"/>
    </row>
    <row r="34" spans="1:18" s="2" customFormat="1" ht="15" customHeight="1">
      <c r="A34" s="153"/>
      <c r="B34" s="96"/>
      <c r="C34" s="25"/>
      <c r="D34" s="187"/>
      <c r="E34" s="186"/>
      <c r="F34" s="187"/>
      <c r="G34" s="96"/>
      <c r="H34" s="26"/>
      <c r="I34" s="85"/>
      <c r="K34" s="118"/>
      <c r="L34" s="118"/>
      <c r="M34" s="118"/>
      <c r="N34" s="118"/>
      <c r="O34" s="118"/>
      <c r="P34" s="118"/>
      <c r="Q34" s="118"/>
      <c r="R34" s="118"/>
    </row>
    <row r="35" spans="1:18" s="2" customFormat="1" ht="15" customHeight="1">
      <c r="A35" s="153"/>
      <c r="B35" s="96"/>
      <c r="C35" s="25"/>
      <c r="D35" s="187"/>
      <c r="E35" s="186"/>
      <c r="F35" s="187"/>
      <c r="G35" s="96"/>
      <c r="H35" s="26"/>
      <c r="I35" s="85"/>
      <c r="K35" s="118"/>
      <c r="L35" s="118"/>
      <c r="M35" s="118"/>
      <c r="N35" s="118"/>
      <c r="O35" s="118"/>
      <c r="P35" s="118"/>
      <c r="Q35" s="118"/>
      <c r="R35" s="118"/>
    </row>
    <row r="36" spans="1:18" s="2" customFormat="1" ht="15" customHeight="1">
      <c r="A36" s="153"/>
      <c r="B36" s="96"/>
      <c r="C36" s="25"/>
      <c r="D36" s="187"/>
      <c r="E36" s="186"/>
      <c r="F36" s="187"/>
      <c r="G36" s="96"/>
      <c r="H36" s="26"/>
      <c r="I36" s="85"/>
      <c r="K36" s="118"/>
      <c r="L36" s="118"/>
      <c r="M36" s="118"/>
      <c r="N36" s="118"/>
      <c r="O36" s="118"/>
      <c r="P36" s="118"/>
      <c r="Q36" s="118"/>
      <c r="R36" s="118"/>
    </row>
    <row r="37" spans="1:18" s="2" customFormat="1" ht="15" customHeight="1">
      <c r="A37" s="153"/>
      <c r="B37" s="96"/>
      <c r="C37" s="25"/>
      <c r="D37" s="187"/>
      <c r="E37" s="186"/>
      <c r="F37" s="187"/>
      <c r="G37" s="96"/>
      <c r="H37" s="26"/>
      <c r="I37" s="85"/>
      <c r="K37" s="118"/>
      <c r="L37" s="118"/>
      <c r="M37" s="118"/>
      <c r="N37" s="118"/>
      <c r="O37" s="118"/>
      <c r="P37" s="118"/>
      <c r="Q37" s="118"/>
      <c r="R37" s="118"/>
    </row>
    <row r="38" spans="1:18" s="2" customFormat="1" ht="15" customHeight="1">
      <c r="A38" s="194"/>
      <c r="B38" s="97"/>
      <c r="C38" s="28"/>
      <c r="D38" s="189"/>
      <c r="E38" s="188"/>
      <c r="F38" s="189"/>
      <c r="G38" s="97"/>
      <c r="H38" s="24"/>
      <c r="I38" s="86"/>
      <c r="K38" s="118"/>
      <c r="L38" s="118"/>
      <c r="M38" s="118"/>
      <c r="N38" s="118"/>
      <c r="O38" s="118"/>
      <c r="P38" s="118"/>
      <c r="Q38" s="118"/>
      <c r="R38" s="118"/>
    </row>
    <row r="39" spans="1:18" s="2" customFormat="1" ht="15" customHeight="1">
      <c r="A39" s="153"/>
      <c r="B39" s="96"/>
      <c r="C39" s="25"/>
      <c r="D39" s="187"/>
      <c r="E39" s="186"/>
      <c r="F39" s="187"/>
      <c r="G39" s="96"/>
      <c r="H39" s="26"/>
      <c r="I39" s="85"/>
      <c r="K39" s="118"/>
      <c r="L39" s="118"/>
      <c r="M39" s="118"/>
      <c r="N39" s="118"/>
      <c r="O39" s="118"/>
      <c r="P39" s="118"/>
      <c r="Q39" s="118"/>
      <c r="R39" s="118"/>
    </row>
    <row r="40" spans="1:18" s="2" customFormat="1" ht="15" customHeight="1">
      <c r="A40" s="194"/>
      <c r="B40" s="98"/>
      <c r="C40" s="29"/>
      <c r="D40" s="191"/>
      <c r="E40" s="190"/>
      <c r="F40" s="191"/>
      <c r="G40" s="98"/>
      <c r="H40" s="30"/>
      <c r="I40" s="87"/>
      <c r="K40" s="118"/>
      <c r="L40" s="118"/>
      <c r="M40" s="118"/>
      <c r="N40" s="118"/>
      <c r="O40" s="118"/>
      <c r="P40" s="118"/>
      <c r="Q40" s="118"/>
      <c r="R40" s="118"/>
    </row>
    <row r="41" spans="1:18" s="2" customFormat="1" ht="15" customHeight="1" thickBot="1">
      <c r="A41" s="195" t="s">
        <v>2</v>
      </c>
      <c r="B41" s="99" t="s">
        <v>2</v>
      </c>
      <c r="C41" s="62" t="s">
        <v>2</v>
      </c>
      <c r="D41" s="192" t="s">
        <v>2</v>
      </c>
      <c r="E41" s="99" t="s">
        <v>2</v>
      </c>
      <c r="F41" s="192" t="s">
        <v>2</v>
      </c>
      <c r="G41" s="99" t="s">
        <v>2</v>
      </c>
      <c r="H41" s="63" t="s">
        <v>2</v>
      </c>
      <c r="I41" s="88" t="s">
        <v>2</v>
      </c>
      <c r="J41" s="2" t="s">
        <v>2</v>
      </c>
      <c r="K41" s="118"/>
      <c r="L41" s="118"/>
      <c r="M41" s="118"/>
      <c r="N41" s="118"/>
      <c r="O41" s="118"/>
      <c r="P41" s="118"/>
      <c r="Q41" s="118"/>
      <c r="R41" s="118"/>
    </row>
    <row r="42" spans="1:18" s="2" customFormat="1" ht="20.100000000000001" customHeight="1" thickTop="1">
      <c r="A42" s="501" t="s">
        <v>24</v>
      </c>
      <c r="B42" s="502"/>
      <c r="C42" s="502"/>
      <c r="D42" s="502"/>
      <c r="E42" s="502"/>
      <c r="F42" s="502"/>
      <c r="G42" s="502"/>
      <c r="H42" s="502"/>
      <c r="I42" s="503"/>
      <c r="K42" s="118"/>
      <c r="L42" s="118"/>
      <c r="M42" s="118"/>
      <c r="N42" s="118"/>
      <c r="O42" s="118"/>
      <c r="P42" s="118"/>
      <c r="Q42" s="118"/>
      <c r="R42" s="118"/>
    </row>
    <row r="43" spans="1:18" s="2" customFormat="1" ht="20.100000000000001" customHeight="1" thickBot="1">
      <c r="A43" s="507" t="s">
        <v>28</v>
      </c>
      <c r="B43" s="508"/>
      <c r="C43" s="508"/>
      <c r="D43" s="508"/>
      <c r="E43" s="508"/>
      <c r="F43" s="508"/>
      <c r="G43" s="508"/>
      <c r="H43" s="508"/>
      <c r="I43" s="509"/>
      <c r="K43" s="118"/>
      <c r="L43" s="118"/>
      <c r="M43" s="118"/>
      <c r="N43" s="118"/>
      <c r="O43" s="118"/>
      <c r="P43" s="118"/>
      <c r="Q43" s="118"/>
      <c r="R43" s="118"/>
    </row>
    <row r="44" spans="1:18" s="2" customFormat="1" ht="15" customHeight="1" thickTop="1">
      <c r="A44" s="476"/>
      <c r="B44" s="477"/>
      <c r="C44" s="477"/>
      <c r="D44" s="477"/>
      <c r="E44" s="477"/>
      <c r="F44" s="477"/>
      <c r="G44" s="477"/>
      <c r="H44" s="477"/>
      <c r="I44" s="478"/>
      <c r="K44" s="118"/>
      <c r="L44" s="118"/>
      <c r="M44" s="118"/>
      <c r="N44" s="118"/>
      <c r="O44" s="118"/>
      <c r="P44" s="118"/>
      <c r="Q44" s="118"/>
      <c r="R44" s="118"/>
    </row>
    <row r="45" spans="1:18" s="46" customFormat="1" ht="18" customHeight="1" thickBot="1">
      <c r="A45" s="510" t="s">
        <v>67</v>
      </c>
      <c r="B45" s="511"/>
      <c r="C45" s="512"/>
      <c r="D45" s="345">
        <v>0</v>
      </c>
      <c r="E45" s="49" t="s">
        <v>47</v>
      </c>
      <c r="F45" s="496" t="s">
        <v>78</v>
      </c>
      <c r="G45" s="497"/>
      <c r="H45" s="497"/>
      <c r="I45" s="498"/>
      <c r="K45" s="118"/>
      <c r="L45" s="118"/>
      <c r="M45" s="118"/>
      <c r="N45" s="118"/>
      <c r="O45" s="118"/>
      <c r="P45" s="118"/>
      <c r="Q45" s="118"/>
      <c r="R45" s="118"/>
    </row>
    <row r="46" spans="1:18" s="46" customFormat="1" ht="18" customHeight="1" thickTop="1" thickBot="1">
      <c r="A46" s="513" t="s">
        <v>29</v>
      </c>
      <c r="B46" s="514"/>
      <c r="C46" s="515"/>
      <c r="D46" s="345">
        <v>0</v>
      </c>
      <c r="E46" s="49" t="s">
        <v>47</v>
      </c>
      <c r="F46" s="496" t="s">
        <v>79</v>
      </c>
      <c r="G46" s="497"/>
      <c r="H46" s="497"/>
      <c r="I46" s="498"/>
      <c r="K46" s="118"/>
      <c r="L46" s="118"/>
      <c r="M46" s="118"/>
      <c r="N46" s="118"/>
      <c r="O46" s="118"/>
      <c r="P46" s="118"/>
      <c r="Q46" s="118"/>
      <c r="R46" s="118"/>
    </row>
    <row r="47" spans="1:18" s="2" customFormat="1" ht="18" customHeight="1" thickTop="1" thickBot="1">
      <c r="A47" s="473" t="s">
        <v>56</v>
      </c>
      <c r="B47" s="474"/>
      <c r="C47" s="475"/>
      <c r="D47" s="346">
        <v>0</v>
      </c>
      <c r="E47" s="49" t="s">
        <v>47</v>
      </c>
      <c r="F47" s="71"/>
      <c r="G47" s="37"/>
      <c r="H47" s="36"/>
      <c r="I47" s="38"/>
      <c r="K47" s="118"/>
      <c r="L47" s="118"/>
      <c r="M47" s="118"/>
      <c r="N47" s="118"/>
      <c r="O47" s="118"/>
      <c r="P47" s="118"/>
      <c r="Q47" s="118"/>
      <c r="R47" s="118"/>
    </row>
    <row r="48" spans="1:18" s="46" customFormat="1" ht="18" customHeight="1" thickTop="1">
      <c r="A48" s="33"/>
      <c r="B48" s="496" t="s">
        <v>20</v>
      </c>
      <c r="C48" s="506"/>
      <c r="D48" s="347">
        <v>0</v>
      </c>
      <c r="E48" s="35" t="s">
        <v>48</v>
      </c>
      <c r="F48" s="44" t="s">
        <v>2</v>
      </c>
      <c r="G48" s="34"/>
      <c r="H48" s="34"/>
      <c r="I48" s="45"/>
      <c r="K48" s="118"/>
      <c r="L48" s="118"/>
      <c r="M48" s="118"/>
      <c r="N48" s="118"/>
      <c r="O48" s="118"/>
      <c r="P48" s="118"/>
      <c r="Q48" s="118"/>
      <c r="R48" s="118"/>
    </row>
    <row r="49" spans="1:18" s="46" customFormat="1" ht="18" customHeight="1">
      <c r="A49" s="47"/>
      <c r="B49" s="496" t="s">
        <v>50</v>
      </c>
      <c r="C49" s="506"/>
      <c r="D49" s="348">
        <v>0</v>
      </c>
      <c r="E49" s="35" t="s">
        <v>48</v>
      </c>
      <c r="F49" s="34" t="s">
        <v>2</v>
      </c>
      <c r="G49" s="34"/>
      <c r="H49" s="34"/>
      <c r="I49" s="45"/>
      <c r="K49" s="118"/>
      <c r="L49" s="118"/>
      <c r="M49" s="118"/>
      <c r="N49" s="118"/>
      <c r="O49" s="118"/>
      <c r="P49" s="118"/>
      <c r="Q49" s="118"/>
      <c r="R49" s="118"/>
    </row>
    <row r="50" spans="1:18" s="46" customFormat="1" ht="18" customHeight="1">
      <c r="A50" s="33"/>
      <c r="B50" s="496" t="s">
        <v>30</v>
      </c>
      <c r="C50" s="506"/>
      <c r="D50" s="348">
        <v>0</v>
      </c>
      <c r="E50" s="54" t="s">
        <v>49</v>
      </c>
      <c r="F50" s="50"/>
      <c r="G50" s="43"/>
      <c r="H50" s="34"/>
      <c r="I50" s="45"/>
      <c r="K50" s="118"/>
      <c r="L50" s="118"/>
      <c r="M50" s="118"/>
      <c r="N50" s="118"/>
      <c r="O50" s="118"/>
      <c r="P50" s="118"/>
      <c r="Q50" s="118"/>
      <c r="R50" s="118"/>
    </row>
    <row r="51" spans="1:18" s="46" customFormat="1" ht="18" customHeight="1">
      <c r="A51" s="33"/>
      <c r="B51" s="496" t="s">
        <v>25</v>
      </c>
      <c r="C51" s="506"/>
      <c r="D51" s="504" t="s">
        <v>26</v>
      </c>
      <c r="E51" s="505"/>
      <c r="F51" s="50"/>
      <c r="G51" s="43"/>
      <c r="H51" s="34"/>
      <c r="I51" s="45"/>
      <c r="K51" s="118"/>
      <c r="L51" s="118"/>
      <c r="M51" s="118"/>
      <c r="N51" s="118"/>
      <c r="O51" s="118"/>
      <c r="P51" s="118"/>
      <c r="Q51" s="118"/>
      <c r="R51" s="118"/>
    </row>
    <row r="52" spans="1:18" s="2" customFormat="1" ht="15" customHeight="1" thickBot="1">
      <c r="A52" s="493" t="s">
        <v>2</v>
      </c>
      <c r="B52" s="494"/>
      <c r="C52" s="494"/>
      <c r="D52" s="494"/>
      <c r="E52" s="494"/>
      <c r="F52" s="494"/>
      <c r="G52" s="494"/>
      <c r="H52" s="494"/>
      <c r="I52" s="495"/>
      <c r="K52" s="118"/>
      <c r="L52" s="118"/>
      <c r="M52" s="118"/>
      <c r="N52" s="118"/>
      <c r="O52" s="118"/>
      <c r="P52" s="118"/>
      <c r="Q52" s="118"/>
      <c r="R52" s="118"/>
    </row>
    <row r="53" spans="1:18" s="2" customFormat="1" ht="20.100000000000001" customHeight="1" thickTop="1" thickBot="1">
      <c r="A53" s="42" t="s">
        <v>13</v>
      </c>
      <c r="B53" s="499" t="s">
        <v>102</v>
      </c>
      <c r="C53" s="499"/>
      <c r="D53" s="499"/>
      <c r="E53" s="499"/>
      <c r="F53" s="499"/>
      <c r="G53" s="499"/>
      <c r="H53" s="499"/>
      <c r="I53" s="499"/>
      <c r="K53" s="118"/>
      <c r="L53" s="118"/>
      <c r="M53" s="118"/>
      <c r="N53" s="118"/>
      <c r="O53" s="118"/>
      <c r="P53" s="118"/>
      <c r="Q53" s="118"/>
      <c r="R53" s="118"/>
    </row>
    <row r="54" spans="1:18" s="2" customFormat="1" ht="15" customHeight="1" thickTop="1">
      <c r="A54" s="3"/>
      <c r="I54" s="31" t="s">
        <v>2</v>
      </c>
      <c r="K54" s="118"/>
      <c r="L54" s="118"/>
      <c r="M54" s="118"/>
      <c r="N54" s="118"/>
      <c r="O54" s="118"/>
      <c r="P54" s="118"/>
      <c r="Q54" s="118"/>
      <c r="R54" s="118"/>
    </row>
    <row r="55" spans="1:18" s="2" customFormat="1" ht="15" customHeight="1">
      <c r="A55" s="484" t="s">
        <v>19</v>
      </c>
      <c r="B55" s="485"/>
      <c r="C55" s="485"/>
      <c r="D55" s="485"/>
      <c r="E55" s="485"/>
      <c r="F55" s="485"/>
      <c r="G55" s="485"/>
      <c r="H55" s="485"/>
      <c r="I55" s="486"/>
      <c r="K55" s="118"/>
      <c r="L55" s="118"/>
      <c r="M55" s="118"/>
      <c r="N55" s="118"/>
      <c r="O55" s="118"/>
      <c r="P55" s="118"/>
      <c r="Q55" s="118"/>
      <c r="R55" s="118"/>
    </row>
    <row r="56" spans="1:18" s="2" customFormat="1" ht="15" customHeight="1">
      <c r="A56" s="3"/>
      <c r="I56" s="4"/>
      <c r="K56" s="118"/>
      <c r="L56" s="118"/>
      <c r="M56" s="118"/>
      <c r="N56" s="118"/>
      <c r="O56" s="118"/>
      <c r="P56" s="118"/>
      <c r="Q56" s="118"/>
      <c r="R56" s="118"/>
    </row>
    <row r="57" spans="1:18" s="2" customFormat="1" ht="15" customHeight="1">
      <c r="A57" s="481" t="s">
        <v>80</v>
      </c>
      <c r="B57" s="482"/>
      <c r="C57" s="482"/>
      <c r="D57" s="482"/>
      <c r="E57" s="482"/>
      <c r="F57" s="482"/>
      <c r="G57" s="482"/>
      <c r="H57" s="482"/>
      <c r="I57" s="483"/>
      <c r="K57" s="118"/>
      <c r="L57" s="118"/>
      <c r="M57" s="118"/>
      <c r="N57" s="118"/>
      <c r="O57" s="118"/>
      <c r="P57" s="118"/>
      <c r="Q57" s="118"/>
      <c r="R57" s="118"/>
    </row>
    <row r="58" spans="1:18" s="2" customFormat="1" ht="15" customHeight="1">
      <c r="A58" s="481" t="s">
        <v>58</v>
      </c>
      <c r="B58" s="482"/>
      <c r="C58" s="482"/>
      <c r="D58" s="482"/>
      <c r="E58" s="482"/>
      <c r="F58" s="482"/>
      <c r="G58" s="482"/>
      <c r="H58" s="482"/>
      <c r="I58" s="483"/>
      <c r="K58" s="118"/>
      <c r="L58" s="118"/>
      <c r="M58" s="118"/>
      <c r="N58" s="118"/>
      <c r="O58" s="118"/>
      <c r="P58" s="118"/>
      <c r="Q58" s="118"/>
      <c r="R58" s="118"/>
    </row>
    <row r="59" spans="1:18" s="2" customFormat="1" ht="15" customHeight="1">
      <c r="A59" s="481" t="s">
        <v>59</v>
      </c>
      <c r="B59" s="482"/>
      <c r="C59" s="482"/>
      <c r="D59" s="482"/>
      <c r="E59" s="482"/>
      <c r="F59" s="482"/>
      <c r="G59" s="482"/>
      <c r="H59" s="482"/>
      <c r="I59" s="483"/>
      <c r="K59" s="118"/>
      <c r="L59" s="118"/>
      <c r="M59" s="118"/>
      <c r="N59" s="118"/>
      <c r="O59" s="118"/>
      <c r="P59" s="118"/>
      <c r="Q59" s="118"/>
      <c r="R59" s="118"/>
    </row>
    <row r="60" spans="1:18" s="2" customFormat="1" ht="15" customHeight="1">
      <c r="A60" s="461" t="s">
        <v>60</v>
      </c>
      <c r="B60" s="462"/>
      <c r="C60" s="462"/>
      <c r="D60" s="462"/>
      <c r="E60" s="462"/>
      <c r="F60" s="462"/>
      <c r="G60" s="462"/>
      <c r="H60" s="462"/>
      <c r="I60" s="463"/>
      <c r="K60" s="118"/>
      <c r="L60" s="118"/>
      <c r="M60" s="118"/>
      <c r="N60" s="118"/>
      <c r="O60" s="118"/>
      <c r="P60" s="118"/>
      <c r="Q60" s="118"/>
      <c r="R60" s="118"/>
    </row>
    <row r="61" spans="1:18" s="2" customFormat="1" ht="15" customHeight="1">
      <c r="A61" s="461" t="s">
        <v>43</v>
      </c>
      <c r="B61" s="462"/>
      <c r="C61" s="462"/>
      <c r="D61" s="462"/>
      <c r="E61" s="462"/>
      <c r="F61" s="462"/>
      <c r="G61" s="462"/>
      <c r="H61" s="462"/>
      <c r="I61" s="463"/>
      <c r="K61" s="118"/>
      <c r="L61" s="118"/>
      <c r="M61" s="118"/>
      <c r="N61" s="118"/>
      <c r="O61" s="118"/>
      <c r="P61" s="118"/>
      <c r="Q61" s="118"/>
      <c r="R61" s="118"/>
    </row>
    <row r="62" spans="1:18" s="2" customFormat="1" ht="15" customHeight="1">
      <c r="A62" s="481" t="s">
        <v>61</v>
      </c>
      <c r="B62" s="482"/>
      <c r="C62" s="482"/>
      <c r="D62" s="482"/>
      <c r="E62" s="482"/>
      <c r="F62" s="482"/>
      <c r="G62" s="482"/>
      <c r="H62" s="482"/>
      <c r="I62" s="483"/>
      <c r="K62" s="118"/>
      <c r="L62" s="118"/>
      <c r="M62" s="118"/>
      <c r="N62" s="118"/>
      <c r="O62" s="118"/>
      <c r="P62" s="118"/>
      <c r="Q62" s="118"/>
      <c r="R62" s="118"/>
    </row>
    <row r="63" spans="1:18" s="2" customFormat="1" ht="15" customHeight="1">
      <c r="A63" s="481" t="s">
        <v>44</v>
      </c>
      <c r="B63" s="482"/>
      <c r="C63" s="482"/>
      <c r="D63" s="482"/>
      <c r="E63" s="482"/>
      <c r="F63" s="482"/>
      <c r="G63" s="482"/>
      <c r="H63" s="482"/>
      <c r="I63" s="483"/>
      <c r="K63" s="118"/>
      <c r="L63" s="118"/>
      <c r="M63" s="118"/>
      <c r="N63" s="118"/>
      <c r="O63" s="118"/>
      <c r="P63" s="118"/>
      <c r="Q63" s="118"/>
      <c r="R63" s="118"/>
    </row>
    <row r="64" spans="1:18" s="2" customFormat="1" ht="15" customHeight="1">
      <c r="A64" s="481" t="s">
        <v>62</v>
      </c>
      <c r="B64" s="482"/>
      <c r="C64" s="482"/>
      <c r="D64" s="482"/>
      <c r="E64" s="482"/>
      <c r="F64" s="482"/>
      <c r="G64" s="482"/>
      <c r="H64" s="482"/>
      <c r="I64" s="483"/>
      <c r="K64" s="118"/>
      <c r="L64" s="118"/>
      <c r="M64" s="118"/>
      <c r="N64" s="118"/>
      <c r="O64" s="118"/>
      <c r="P64" s="118"/>
      <c r="Q64" s="118"/>
      <c r="R64" s="118"/>
    </row>
    <row r="65" spans="1:18" s="2" customFormat="1" ht="15" customHeight="1">
      <c r="A65" s="461" t="s">
        <v>63</v>
      </c>
      <c r="B65" s="462"/>
      <c r="C65" s="462"/>
      <c r="D65" s="462"/>
      <c r="E65" s="462"/>
      <c r="F65" s="462"/>
      <c r="G65" s="462"/>
      <c r="H65" s="462"/>
      <c r="I65" s="463"/>
      <c r="K65" s="118"/>
      <c r="L65" s="118"/>
      <c r="M65" s="118"/>
      <c r="N65" s="118"/>
      <c r="O65" s="118"/>
      <c r="P65" s="118"/>
      <c r="Q65" s="118"/>
      <c r="R65" s="118"/>
    </row>
    <row r="66" spans="1:18" s="2" customFormat="1" ht="15" customHeight="1">
      <c r="A66" s="3"/>
      <c r="I66" s="4"/>
      <c r="K66" s="118"/>
      <c r="L66" s="118"/>
      <c r="M66" s="118"/>
      <c r="N66" s="118"/>
      <c r="O66" s="118"/>
      <c r="P66" s="118"/>
      <c r="Q66" s="118"/>
      <c r="R66" s="118"/>
    </row>
    <row r="67" spans="1:18" s="2" customFormat="1" ht="15" customHeight="1">
      <c r="A67" s="3"/>
      <c r="I67" s="4"/>
      <c r="K67" s="118"/>
      <c r="L67" s="118"/>
      <c r="M67" s="118"/>
      <c r="N67" s="118"/>
      <c r="O67" s="118"/>
      <c r="P67" s="118"/>
      <c r="Q67" s="118"/>
      <c r="R67" s="118"/>
    </row>
    <row r="68" spans="1:18" s="2" customFormat="1" ht="15" customHeight="1">
      <c r="A68" s="3"/>
      <c r="F68" s="460" t="s">
        <v>23</v>
      </c>
      <c r="G68" s="460"/>
      <c r="H68" s="460"/>
      <c r="I68" s="4"/>
      <c r="K68" s="118"/>
      <c r="L68" s="118"/>
      <c r="M68" s="118"/>
      <c r="N68" s="118"/>
      <c r="O68" s="118"/>
      <c r="P68" s="118"/>
      <c r="Q68" s="118"/>
      <c r="R68" s="118"/>
    </row>
    <row r="69" spans="1:18" s="2" customFormat="1" ht="15" customHeight="1">
      <c r="A69" s="3"/>
      <c r="I69" s="4"/>
      <c r="K69" s="118"/>
      <c r="L69" s="118"/>
      <c r="M69" s="118"/>
      <c r="N69" s="118"/>
      <c r="O69" s="118"/>
      <c r="P69" s="118"/>
      <c r="Q69" s="118"/>
      <c r="R69" s="118"/>
    </row>
    <row r="70" spans="1:18" s="2" customFormat="1" ht="15" customHeight="1">
      <c r="A70" s="3"/>
      <c r="I70" s="4"/>
      <c r="K70" s="118"/>
      <c r="L70" s="118"/>
      <c r="M70" s="118"/>
      <c r="N70" s="118"/>
      <c r="O70" s="118"/>
      <c r="P70" s="118"/>
      <c r="Q70" s="118"/>
      <c r="R70" s="118"/>
    </row>
    <row r="71" spans="1:18" s="2" customFormat="1" ht="15" customHeight="1">
      <c r="A71" s="3"/>
      <c r="F71" s="460" t="s">
        <v>74</v>
      </c>
      <c r="G71" s="460"/>
      <c r="H71" s="460"/>
      <c r="I71" s="4"/>
      <c r="K71" s="118"/>
      <c r="L71" s="118"/>
      <c r="M71" s="118"/>
      <c r="N71" s="118"/>
      <c r="O71" s="118"/>
      <c r="P71" s="118"/>
      <c r="Q71" s="118"/>
      <c r="R71" s="118"/>
    </row>
    <row r="72" spans="1:18" s="2" customFormat="1" ht="15" customHeight="1">
      <c r="A72" s="3"/>
      <c r="I72" s="4"/>
      <c r="K72" s="118"/>
      <c r="L72" s="118"/>
      <c r="M72" s="118"/>
      <c r="N72" s="118"/>
      <c r="O72" s="118"/>
      <c r="P72" s="118"/>
      <c r="Q72" s="118"/>
      <c r="R72" s="118"/>
    </row>
    <row r="73" spans="1:18" s="2" customFormat="1" ht="15" customHeight="1">
      <c r="A73" s="3"/>
      <c r="I73" s="4"/>
      <c r="K73" s="118"/>
      <c r="L73" s="118"/>
      <c r="M73" s="118"/>
      <c r="N73" s="118"/>
      <c r="O73" s="118"/>
      <c r="P73" s="118"/>
      <c r="Q73" s="118"/>
      <c r="R73" s="118"/>
    </row>
    <row r="74" spans="1:18" s="5" customFormat="1" ht="15" customHeight="1">
      <c r="A74" s="516" t="s">
        <v>55</v>
      </c>
      <c r="B74" s="517"/>
      <c r="C74" s="67">
        <v>30</v>
      </c>
      <c r="D74" s="5" t="s">
        <v>14</v>
      </c>
      <c r="F74" s="500" t="s">
        <v>53</v>
      </c>
      <c r="G74" s="500"/>
      <c r="H74" s="500"/>
      <c r="I74" s="69"/>
      <c r="K74" s="118"/>
      <c r="L74" s="118"/>
      <c r="M74" s="118"/>
      <c r="N74" s="118"/>
      <c r="O74" s="118"/>
      <c r="P74" s="118"/>
      <c r="Q74" s="118"/>
      <c r="R74" s="118"/>
    </row>
    <row r="75" spans="1:18" s="2" customFormat="1" ht="15" customHeight="1">
      <c r="A75" s="3" t="s">
        <v>54</v>
      </c>
      <c r="C75" s="67"/>
      <c r="E75" s="2" t="s">
        <v>52</v>
      </c>
      <c r="I75" s="4"/>
      <c r="K75" s="118"/>
      <c r="L75" s="118"/>
      <c r="M75" s="118"/>
      <c r="N75" s="118"/>
      <c r="O75" s="118"/>
      <c r="P75" s="118"/>
      <c r="Q75" s="118"/>
      <c r="R75" s="118"/>
    </row>
    <row r="76" spans="1:18" s="2" customFormat="1" ht="15" customHeight="1" thickBot="1">
      <c r="A76" s="6"/>
      <c r="B76" s="7"/>
      <c r="C76" s="32"/>
      <c r="D76" s="7"/>
      <c r="E76" s="7"/>
      <c r="F76" s="7"/>
      <c r="G76" s="8"/>
      <c r="H76" s="8"/>
      <c r="I76" s="9"/>
      <c r="K76" s="118"/>
      <c r="L76" s="118"/>
      <c r="M76" s="118"/>
      <c r="N76" s="118"/>
      <c r="O76" s="118"/>
      <c r="P76" s="118"/>
      <c r="Q76" s="118"/>
      <c r="R76" s="118"/>
    </row>
    <row r="77" spans="1:18" s="2" customFormat="1" ht="15" customHeight="1" thickTop="1">
      <c r="K77" s="118"/>
      <c r="L77" s="118"/>
      <c r="M77" s="118"/>
      <c r="N77" s="118"/>
      <c r="O77" s="118"/>
      <c r="P77" s="118"/>
      <c r="Q77" s="118"/>
      <c r="R77" s="118"/>
    </row>
    <row r="78" spans="1:18" s="2" customFormat="1" ht="15" customHeight="1">
      <c r="K78" s="118"/>
      <c r="L78" s="118"/>
      <c r="M78" s="118"/>
      <c r="N78" s="118"/>
      <c r="O78" s="118"/>
      <c r="P78" s="118"/>
      <c r="Q78" s="118"/>
      <c r="R78" s="118"/>
    </row>
    <row r="79" spans="1:18" s="2" customFormat="1" ht="15" customHeight="1">
      <c r="K79" s="118"/>
      <c r="L79" s="118"/>
      <c r="M79" s="118"/>
      <c r="N79" s="118"/>
      <c r="O79" s="118"/>
      <c r="P79" s="118"/>
      <c r="Q79" s="118"/>
      <c r="R79" s="118"/>
    </row>
    <row r="80" spans="1:18" s="2" customFormat="1" ht="15" customHeight="1">
      <c r="K80" s="118"/>
      <c r="L80" s="118"/>
      <c r="M80" s="118"/>
      <c r="N80" s="118"/>
      <c r="O80" s="118"/>
      <c r="P80" s="118"/>
      <c r="Q80" s="118"/>
      <c r="R80" s="118"/>
    </row>
    <row r="81" spans="11:18" s="2" customFormat="1" ht="15" customHeight="1">
      <c r="K81" s="118"/>
      <c r="L81" s="118"/>
      <c r="M81" s="118"/>
      <c r="N81" s="118"/>
      <c r="O81" s="118"/>
      <c r="P81" s="118"/>
      <c r="Q81" s="118"/>
      <c r="R81" s="118"/>
    </row>
    <row r="82" spans="11:18" s="2" customFormat="1" ht="15" customHeight="1">
      <c r="K82" s="118"/>
      <c r="L82" s="118"/>
      <c r="M82" s="118"/>
      <c r="N82" s="118"/>
      <c r="O82" s="118"/>
      <c r="P82" s="118"/>
      <c r="Q82" s="118"/>
      <c r="R82" s="118"/>
    </row>
    <row r="83" spans="11:18" s="2" customFormat="1" ht="15" customHeight="1">
      <c r="K83" s="118"/>
      <c r="L83" s="118"/>
      <c r="M83" s="118"/>
      <c r="N83" s="118"/>
      <c r="O83" s="118"/>
      <c r="P83" s="118"/>
      <c r="Q83" s="118"/>
      <c r="R83" s="118"/>
    </row>
    <row r="84" spans="11:18" s="2" customFormat="1" ht="15" customHeight="1">
      <c r="K84" s="118"/>
      <c r="L84" s="118"/>
      <c r="M84" s="118"/>
      <c r="N84" s="118"/>
      <c r="O84" s="118"/>
      <c r="P84" s="118"/>
      <c r="Q84" s="118"/>
      <c r="R84" s="118"/>
    </row>
    <row r="85" spans="11:18" s="2" customFormat="1" ht="15" customHeight="1">
      <c r="K85" s="118"/>
      <c r="L85" s="118"/>
      <c r="M85" s="118"/>
      <c r="N85" s="118"/>
      <c r="O85" s="118"/>
      <c r="P85" s="118"/>
      <c r="Q85" s="118"/>
      <c r="R85" s="118"/>
    </row>
    <row r="86" spans="11:18" s="2" customFormat="1" ht="15" customHeight="1">
      <c r="K86" s="118"/>
      <c r="L86" s="118"/>
      <c r="M86" s="118"/>
      <c r="N86" s="118"/>
      <c r="O86" s="118"/>
      <c r="P86" s="118"/>
      <c r="Q86" s="118"/>
      <c r="R86" s="118"/>
    </row>
    <row r="87" spans="11:18" s="2" customFormat="1" ht="15" customHeight="1">
      <c r="K87" s="118"/>
      <c r="L87" s="118"/>
      <c r="M87" s="118"/>
      <c r="N87" s="118"/>
      <c r="O87" s="118"/>
      <c r="P87" s="118"/>
      <c r="Q87" s="118"/>
      <c r="R87" s="118"/>
    </row>
    <row r="88" spans="11:18" s="2" customFormat="1">
      <c r="K88" s="118"/>
      <c r="L88" s="118"/>
      <c r="M88" s="118"/>
      <c r="N88" s="118"/>
      <c r="O88" s="118"/>
      <c r="P88" s="118"/>
      <c r="Q88" s="118"/>
      <c r="R88" s="118"/>
    </row>
    <row r="89" spans="11:18" s="2" customFormat="1">
      <c r="K89" s="118"/>
      <c r="L89" s="118"/>
      <c r="M89" s="118"/>
      <c r="N89" s="118"/>
      <c r="O89" s="118"/>
      <c r="P89" s="118"/>
      <c r="Q89" s="118"/>
      <c r="R89" s="118"/>
    </row>
    <row r="90" spans="11:18" s="2" customFormat="1">
      <c r="K90" s="118"/>
      <c r="L90" s="118"/>
      <c r="M90" s="118"/>
      <c r="N90" s="118"/>
      <c r="O90" s="118"/>
      <c r="P90" s="118"/>
      <c r="Q90" s="118"/>
      <c r="R90" s="118"/>
    </row>
    <row r="91" spans="11:18" s="2" customFormat="1">
      <c r="K91" s="118"/>
      <c r="L91" s="118"/>
      <c r="M91" s="118"/>
      <c r="N91" s="118"/>
      <c r="O91" s="118"/>
      <c r="P91" s="118"/>
      <c r="Q91" s="118"/>
      <c r="R91" s="118"/>
    </row>
    <row r="92" spans="11:18" s="2" customFormat="1">
      <c r="K92" s="118"/>
      <c r="L92" s="118"/>
      <c r="M92" s="118"/>
      <c r="N92" s="118"/>
      <c r="O92" s="118"/>
      <c r="P92" s="118"/>
      <c r="Q92" s="118"/>
      <c r="R92" s="118"/>
    </row>
  </sheetData>
  <mergeCells count="38">
    <mergeCell ref="B53:I53"/>
    <mergeCell ref="F74:H74"/>
    <mergeCell ref="A42:I42"/>
    <mergeCell ref="D51:E51"/>
    <mergeCell ref="B50:C50"/>
    <mergeCell ref="B49:C49"/>
    <mergeCell ref="B48:C48"/>
    <mergeCell ref="B51:C51"/>
    <mergeCell ref="A43:I43"/>
    <mergeCell ref="A45:C45"/>
    <mergeCell ref="A46:C46"/>
    <mergeCell ref="A57:I57"/>
    <mergeCell ref="A74:B74"/>
    <mergeCell ref="A58:I58"/>
    <mergeCell ref="A59:I59"/>
    <mergeCell ref="A60:I60"/>
    <mergeCell ref="B10:D10"/>
    <mergeCell ref="B15:D15"/>
    <mergeCell ref="E15:F15"/>
    <mergeCell ref="A52:I52"/>
    <mergeCell ref="F46:I46"/>
    <mergeCell ref="F45:I45"/>
    <mergeCell ref="F68:H68"/>
    <mergeCell ref="F71:H71"/>
    <mergeCell ref="A65:I65"/>
    <mergeCell ref="A1:I1"/>
    <mergeCell ref="A2:I2"/>
    <mergeCell ref="A3:I3"/>
    <mergeCell ref="A47:C47"/>
    <mergeCell ref="A44:I44"/>
    <mergeCell ref="G8:H8"/>
    <mergeCell ref="G7:H7"/>
    <mergeCell ref="A61:I61"/>
    <mergeCell ref="A62:I62"/>
    <mergeCell ref="A63:I63"/>
    <mergeCell ref="A64:I64"/>
    <mergeCell ref="A55:I55"/>
    <mergeCell ref="E10:F10"/>
  </mergeCells>
  <phoneticPr fontId="18" type="noConversion"/>
  <printOptions horizontalCentered="1"/>
  <pageMargins left="0.25" right="0.25" top="0.5" bottom="0.25" header="0.51" footer="0.18"/>
  <pageSetup paperSize="5" scale="8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3BC3-3AAE-4DBF-A1F3-F4E95304DF3E}">
  <sheetPr>
    <pageSetUpPr fitToPage="1"/>
  </sheetPr>
  <dimension ref="A1:R111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2" width="22.7109375" style="1" customWidth="1"/>
    <col min="3" max="3" width="12.7109375" style="1" customWidth="1"/>
    <col min="4" max="4" width="10.7109375" style="1" customWidth="1"/>
    <col min="5" max="9" width="12.7109375" style="1" customWidth="1"/>
    <col min="10" max="10" width="6.7109375" style="1" customWidth="1"/>
    <col min="11" max="12" width="12.7109375" style="1" customWidth="1"/>
    <col min="13" max="13" width="6.7109375" style="1" customWidth="1"/>
    <col min="14" max="15" width="12.7109375" style="1" customWidth="1"/>
    <col min="16" max="16" width="6.7109375" style="1" customWidth="1"/>
    <col min="17" max="24" width="12.7109375" style="1" customWidth="1"/>
    <col min="25" max="16384" width="9.140625" style="1"/>
  </cols>
  <sheetData>
    <row r="1" spans="1:18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  <c r="L1" s="349"/>
      <c r="M1" s="349"/>
      <c r="P1" s="349"/>
      <c r="Q1" s="349"/>
    </row>
    <row r="2" spans="1:18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  <c r="L2" s="349"/>
      <c r="M2" s="349"/>
      <c r="P2" s="349"/>
      <c r="Q2" s="349"/>
    </row>
    <row r="3" spans="1:18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  <c r="L3" s="349"/>
      <c r="M3" s="349"/>
      <c r="P3" s="349"/>
      <c r="Q3" s="349"/>
    </row>
    <row r="4" spans="1:18" s="2" customFormat="1" ht="15" customHeight="1">
      <c r="A4" s="279" t="s">
        <v>1</v>
      </c>
      <c r="B4" s="341" t="str">
        <f>'100 Series'!B4</f>
        <v>Merkley Oaks</v>
      </c>
      <c r="C4" s="138"/>
      <c r="D4" s="12"/>
      <c r="E4" s="12"/>
      <c r="F4" s="138"/>
      <c r="G4" s="280" t="s">
        <v>0</v>
      </c>
      <c r="H4" s="13">
        <f>'100 Series'!H4</f>
        <v>45748</v>
      </c>
      <c r="I4" s="4"/>
      <c r="L4" s="350"/>
      <c r="M4" s="349"/>
      <c r="P4" s="350"/>
      <c r="Q4" s="350"/>
    </row>
    <row r="5" spans="1:18" s="2" customFormat="1" ht="15" customHeight="1">
      <c r="A5" s="279" t="s">
        <v>3</v>
      </c>
      <c r="B5" s="342" t="str">
        <f>'100 Series'!B5</f>
        <v>100 Series</v>
      </c>
      <c r="F5" s="46"/>
      <c r="G5" s="280" t="s">
        <v>4</v>
      </c>
      <c r="H5" s="14" t="str">
        <f>'100 Series'!H5</f>
        <v>XXX - XXX</v>
      </c>
      <c r="I5" s="15"/>
      <c r="L5" s="349"/>
      <c r="M5" s="349"/>
      <c r="P5" s="349"/>
      <c r="Q5" s="349"/>
    </row>
    <row r="6" spans="1:18" s="2" customFormat="1" ht="15" customHeight="1">
      <c r="A6" s="279"/>
      <c r="B6" s="344" t="s">
        <v>2</v>
      </c>
      <c r="H6" s="60"/>
      <c r="I6" s="4"/>
      <c r="L6" s="349"/>
      <c r="M6" s="349"/>
      <c r="P6" s="349"/>
      <c r="Q6" s="349"/>
    </row>
    <row r="7" spans="1:18" s="2" customFormat="1" ht="15" customHeight="1">
      <c r="A7" s="279" t="s">
        <v>5</v>
      </c>
      <c r="B7" s="343" t="str">
        <f>'100 Series'!B7</f>
        <v>T.B.A.</v>
      </c>
      <c r="C7" s="61"/>
      <c r="D7" s="61"/>
      <c r="F7" s="480" t="str">
        <f>'100 Series'!G7</f>
        <v>CONTRACT PERIOD :</v>
      </c>
      <c r="G7" s="480"/>
      <c r="H7" s="480"/>
      <c r="I7" s="4"/>
      <c r="L7" s="349"/>
      <c r="M7" s="349"/>
      <c r="P7" s="349"/>
      <c r="Q7" s="349"/>
      <c r="R7" s="349"/>
    </row>
    <row r="8" spans="1:18" s="2" customFormat="1" ht="15" customHeight="1">
      <c r="A8" s="279" t="s">
        <v>7</v>
      </c>
      <c r="B8" s="14" t="str">
        <f>'100 Series'!B8</f>
        <v>A - 3</v>
      </c>
      <c r="F8" s="480" t="str">
        <f>'100 Series'!G8</f>
        <v>April 1, 2025 to March 31, 2026</v>
      </c>
      <c r="G8" s="521"/>
      <c r="H8" s="521"/>
      <c r="I8" s="15"/>
      <c r="L8" s="349"/>
      <c r="M8" s="349"/>
      <c r="P8" s="349"/>
      <c r="Q8" s="349"/>
      <c r="R8" s="349"/>
    </row>
    <row r="9" spans="1:18" s="2" customFormat="1" ht="15" customHeight="1" thickBot="1">
      <c r="A9" s="3"/>
      <c r="B9" s="61"/>
      <c r="I9" s="4"/>
      <c r="L9" s="349"/>
      <c r="M9" s="349"/>
      <c r="P9" s="349"/>
      <c r="Q9" s="349"/>
      <c r="R9" s="349"/>
    </row>
    <row r="10" spans="1:18" s="46" customFormat="1" ht="20.100000000000001" customHeight="1" thickTop="1" thickBot="1">
      <c r="A10" s="203"/>
      <c r="B10" s="241" t="s">
        <v>2</v>
      </c>
      <c r="C10" s="522" t="s">
        <v>2</v>
      </c>
      <c r="D10" s="523"/>
      <c r="E10" s="523"/>
      <c r="F10" s="524"/>
      <c r="G10" s="161" t="s">
        <v>8</v>
      </c>
      <c r="H10" s="159" t="s">
        <v>21</v>
      </c>
      <c r="I10" s="160" t="s">
        <v>9</v>
      </c>
      <c r="L10" s="351"/>
      <c r="M10" s="352"/>
      <c r="N10" s="2"/>
      <c r="O10" s="353"/>
      <c r="P10" s="12"/>
      <c r="Q10" s="354"/>
      <c r="R10" s="352"/>
    </row>
    <row r="11" spans="1:18" s="2" customFormat="1" ht="15" customHeight="1" thickTop="1">
      <c r="A11" s="204" t="s">
        <v>10</v>
      </c>
      <c r="B11" s="242"/>
      <c r="C11" s="122" t="s">
        <v>35</v>
      </c>
      <c r="D11" s="145"/>
      <c r="E11" s="123" t="s">
        <v>27</v>
      </c>
      <c r="F11" s="307" t="s">
        <v>2</v>
      </c>
      <c r="G11" s="255"/>
      <c r="H11" s="129"/>
      <c r="I11" s="130"/>
      <c r="L11" s="355"/>
      <c r="M11" s="349"/>
      <c r="O11" s="356"/>
      <c r="P11" s="61"/>
      <c r="Q11" s="357"/>
      <c r="R11" s="349"/>
    </row>
    <row r="12" spans="1:18" s="2" customFormat="1" ht="15" customHeight="1">
      <c r="A12" s="205"/>
      <c r="B12" s="243"/>
      <c r="C12" s="22" t="s">
        <v>16</v>
      </c>
      <c r="D12" s="146"/>
      <c r="E12" s="125" t="s">
        <v>97</v>
      </c>
      <c r="F12" s="308"/>
      <c r="G12" s="256"/>
      <c r="H12" s="131"/>
      <c r="I12" s="130"/>
      <c r="L12" s="355"/>
      <c r="M12" s="349"/>
      <c r="O12" s="356"/>
      <c r="P12" s="61"/>
      <c r="Q12" s="357"/>
      <c r="R12" s="349"/>
    </row>
    <row r="13" spans="1:18" s="2" customFormat="1" ht="15" customHeight="1">
      <c r="A13" s="155" t="s">
        <v>11</v>
      </c>
      <c r="B13" s="244"/>
      <c r="C13" s="22">
        <v>680</v>
      </c>
      <c r="D13" s="133"/>
      <c r="E13" s="23" t="s">
        <v>98</v>
      </c>
      <c r="F13" s="309" t="s">
        <v>2</v>
      </c>
      <c r="G13" s="257"/>
      <c r="H13" s="132"/>
      <c r="I13" s="130"/>
      <c r="L13" s="355"/>
      <c r="M13" s="349"/>
      <c r="O13" s="356"/>
      <c r="P13" s="61"/>
      <c r="Q13" s="357"/>
      <c r="R13" s="349"/>
    </row>
    <row r="14" spans="1:18" s="2" customFormat="1" ht="15" customHeight="1" thickBot="1">
      <c r="A14" s="206" t="s">
        <v>2</v>
      </c>
      <c r="B14" s="245"/>
      <c r="C14" s="240">
        <v>1</v>
      </c>
      <c r="D14" s="310"/>
      <c r="E14" s="133"/>
      <c r="F14" s="309" t="s">
        <v>2</v>
      </c>
      <c r="G14" s="257"/>
      <c r="H14" s="128">
        <v>0.13</v>
      </c>
      <c r="I14" s="15"/>
      <c r="L14" s="355"/>
      <c r="M14" s="349"/>
      <c r="O14" s="358"/>
      <c r="P14" s="61"/>
      <c r="Q14" s="359"/>
      <c r="R14" s="349"/>
    </row>
    <row r="15" spans="1:18" s="2" customFormat="1" ht="20.100000000000001" customHeight="1" thickTop="1" thickBot="1">
      <c r="A15" s="193" t="s">
        <v>12</v>
      </c>
      <c r="B15" s="258"/>
      <c r="C15" s="490"/>
      <c r="D15" s="491"/>
      <c r="E15" s="491"/>
      <c r="F15" s="492"/>
      <c r="G15" s="92"/>
      <c r="H15" s="57"/>
      <c r="I15" s="58"/>
      <c r="L15" s="360"/>
      <c r="M15" s="349"/>
      <c r="N15" s="361"/>
      <c r="O15" s="361"/>
      <c r="P15" s="61"/>
      <c r="Q15" s="360"/>
      <c r="R15" s="349"/>
    </row>
    <row r="16" spans="1:18" s="2" customFormat="1" ht="20.100000000000001" customHeight="1" thickTop="1" thickBot="1">
      <c r="A16" s="518" t="s">
        <v>68</v>
      </c>
      <c r="B16" s="519"/>
      <c r="C16" s="519"/>
      <c r="D16" s="519"/>
      <c r="E16" s="519"/>
      <c r="F16" s="519"/>
      <c r="G16" s="519"/>
      <c r="H16" s="519"/>
      <c r="I16" s="520"/>
      <c r="L16" s="349"/>
      <c r="M16" s="349"/>
      <c r="Q16" s="349"/>
      <c r="R16" s="349"/>
    </row>
    <row r="17" spans="1:18" s="118" customFormat="1" ht="15" customHeight="1" thickTop="1">
      <c r="A17" s="281"/>
      <c r="B17" s="235"/>
      <c r="C17" s="232"/>
      <c r="D17" s="55"/>
      <c r="E17" s="71"/>
      <c r="F17" s="223"/>
      <c r="G17" s="247"/>
      <c r="H17" s="248"/>
      <c r="I17" s="249"/>
      <c r="J17" s="144"/>
      <c r="L17" s="362"/>
      <c r="M17" s="363"/>
      <c r="N17" s="364"/>
      <c r="O17" s="178"/>
      <c r="P17" s="2"/>
      <c r="Q17" s="362"/>
      <c r="R17" s="363"/>
    </row>
    <row r="18" spans="1:18" s="118" customFormat="1" ht="15" customHeight="1">
      <c r="A18" s="153">
        <v>105</v>
      </c>
      <c r="B18" s="236" t="s">
        <v>65</v>
      </c>
      <c r="C18" s="380">
        <f>$D$50*$E18</f>
        <v>0</v>
      </c>
      <c r="D18" s="76"/>
      <c r="E18" s="41">
        <v>159</v>
      </c>
      <c r="F18" s="212" t="s">
        <v>31</v>
      </c>
      <c r="G18" s="377">
        <f>+C18</f>
        <v>0</v>
      </c>
      <c r="H18" s="375">
        <f>G18*H$14</f>
        <v>0</v>
      </c>
      <c r="I18" s="378">
        <f>G18+H18</f>
        <v>0</v>
      </c>
      <c r="K18" s="353"/>
      <c r="L18" s="365"/>
      <c r="M18" s="363"/>
      <c r="N18" s="364"/>
      <c r="O18" s="178"/>
      <c r="P18" s="2"/>
      <c r="Q18" s="366"/>
    </row>
    <row r="19" spans="1:18" s="118" customFormat="1" ht="15" customHeight="1">
      <c r="A19" s="153"/>
      <c r="B19" s="236" t="s">
        <v>73</v>
      </c>
      <c r="C19" s="380">
        <f>$D$50*$E19</f>
        <v>0</v>
      </c>
      <c r="D19" s="76"/>
      <c r="E19" s="41">
        <v>117</v>
      </c>
      <c r="F19" s="212"/>
      <c r="G19" s="377">
        <f>+C19</f>
        <v>0</v>
      </c>
      <c r="H19" s="375">
        <f>G19*H$14</f>
        <v>0</v>
      </c>
      <c r="I19" s="378">
        <f>G19+H19</f>
        <v>0</v>
      </c>
      <c r="K19" s="353"/>
      <c r="L19" s="365"/>
      <c r="M19" s="363"/>
      <c r="N19" s="364"/>
      <c r="O19" s="178"/>
      <c r="P19" s="2"/>
      <c r="Q19" s="366"/>
    </row>
    <row r="20" spans="1:18" s="118" customFormat="1" ht="15" customHeight="1">
      <c r="A20" s="265"/>
      <c r="B20" s="236" t="s">
        <v>66</v>
      </c>
      <c r="C20" s="380">
        <f>$D$50*$E20</f>
        <v>0</v>
      </c>
      <c r="D20" s="76"/>
      <c r="E20" s="41">
        <v>44</v>
      </c>
      <c r="F20" s="212"/>
      <c r="G20" s="377">
        <f>+C20</f>
        <v>0</v>
      </c>
      <c r="H20" s="375">
        <f>G20*H$14</f>
        <v>0</v>
      </c>
      <c r="I20" s="378">
        <f>G20+H20</f>
        <v>0</v>
      </c>
      <c r="K20" s="68"/>
      <c r="L20" s="365"/>
      <c r="M20" s="363"/>
      <c r="N20" s="364"/>
      <c r="O20" s="178"/>
      <c r="P20" s="2"/>
      <c r="Q20" s="366"/>
    </row>
    <row r="21" spans="1:18" s="118" customFormat="1" ht="15" customHeight="1">
      <c r="A21" s="153"/>
      <c r="B21" s="237"/>
      <c r="C21" s="233"/>
      <c r="D21" s="35"/>
      <c r="E21" s="41"/>
      <c r="F21" s="212"/>
      <c r="G21" s="94"/>
      <c r="H21" s="36"/>
      <c r="I21" s="38"/>
      <c r="K21" s="353"/>
      <c r="L21" s="362"/>
      <c r="M21" s="363"/>
      <c r="N21" s="137"/>
      <c r="O21" s="177"/>
      <c r="P21" s="2"/>
      <c r="Q21" s="366"/>
    </row>
    <row r="22" spans="1:18" s="118" customFormat="1" ht="15" customHeight="1">
      <c r="A22" s="153">
        <v>110</v>
      </c>
      <c r="B22" s="236" t="s">
        <v>66</v>
      </c>
      <c r="C22" s="380">
        <f>$D$50*$E22</f>
        <v>0</v>
      </c>
      <c r="D22" s="76"/>
      <c r="E22" s="41">
        <v>42</v>
      </c>
      <c r="F22" s="212" t="s">
        <v>32</v>
      </c>
      <c r="G22" s="377">
        <f>+C22</f>
        <v>0</v>
      </c>
      <c r="H22" s="375">
        <f t="shared" ref="H22" si="0">G22*H$14</f>
        <v>0</v>
      </c>
      <c r="I22" s="378">
        <f t="shared" ref="I22" si="1">G22+H22</f>
        <v>0</v>
      </c>
      <c r="K22" s="353"/>
      <c r="L22" s="365"/>
      <c r="M22" s="363"/>
      <c r="N22" s="364"/>
      <c r="O22" s="364"/>
      <c r="P22" s="2"/>
      <c r="Q22" s="366"/>
    </row>
    <row r="23" spans="1:18" s="118" customFormat="1" ht="15" customHeight="1">
      <c r="A23" s="153"/>
      <c r="B23" s="237"/>
      <c r="C23" s="233"/>
      <c r="D23" s="35"/>
      <c r="E23" s="41"/>
      <c r="F23" s="212"/>
      <c r="G23" s="94"/>
      <c r="H23" s="36"/>
      <c r="I23" s="38"/>
      <c r="K23" s="353"/>
      <c r="L23" s="362"/>
      <c r="M23" s="363"/>
      <c r="N23" s="137"/>
      <c r="O23" s="177"/>
      <c r="P23" s="2"/>
      <c r="Q23" s="366"/>
    </row>
    <row r="24" spans="1:18" s="118" customFormat="1" ht="15" customHeight="1">
      <c r="A24" s="153">
        <v>120</v>
      </c>
      <c r="B24" s="236" t="s">
        <v>66</v>
      </c>
      <c r="C24" s="380">
        <f>$D$50*$E24</f>
        <v>0</v>
      </c>
      <c r="D24" s="76"/>
      <c r="E24" s="41">
        <v>57</v>
      </c>
      <c r="F24" s="212" t="s">
        <v>32</v>
      </c>
      <c r="G24" s="377">
        <f>+C24</f>
        <v>0</v>
      </c>
      <c r="H24" s="375">
        <f t="shared" ref="H24:H28" si="2">G24*H$14</f>
        <v>0</v>
      </c>
      <c r="I24" s="378">
        <f>G24+H24</f>
        <v>0</v>
      </c>
      <c r="K24" s="353"/>
      <c r="L24" s="365"/>
      <c r="M24" s="363"/>
      <c r="N24" s="364"/>
      <c r="O24" s="364"/>
      <c r="P24" s="2"/>
      <c r="Q24" s="366"/>
    </row>
    <row r="25" spans="1:18" s="118" customFormat="1" ht="15" customHeight="1">
      <c r="A25" s="153"/>
      <c r="B25" s="237"/>
      <c r="C25" s="233"/>
      <c r="D25" s="35"/>
      <c r="E25" s="41"/>
      <c r="F25" s="212"/>
      <c r="G25" s="94"/>
      <c r="H25" s="36"/>
      <c r="I25" s="38"/>
      <c r="K25" s="353"/>
      <c r="L25" s="362"/>
      <c r="M25" s="363"/>
      <c r="N25" s="137"/>
      <c r="O25" s="137"/>
      <c r="P25" s="2"/>
      <c r="Q25" s="366"/>
    </row>
    <row r="26" spans="1:18" s="118" customFormat="1" ht="15" customHeight="1">
      <c r="A26" s="153">
        <v>130</v>
      </c>
      <c r="B26" s="236" t="s">
        <v>66</v>
      </c>
      <c r="C26" s="380">
        <f>$D$50*$E26</f>
        <v>0</v>
      </c>
      <c r="D26" s="76"/>
      <c r="E26" s="41">
        <v>42</v>
      </c>
      <c r="F26" s="212" t="s">
        <v>32</v>
      </c>
      <c r="G26" s="377">
        <f>+C26</f>
        <v>0</v>
      </c>
      <c r="H26" s="375">
        <f t="shared" si="2"/>
        <v>0</v>
      </c>
      <c r="I26" s="378">
        <f>G26+H26</f>
        <v>0</v>
      </c>
      <c r="K26" s="353"/>
      <c r="L26" s="365"/>
      <c r="M26" s="363"/>
      <c r="N26" s="364"/>
      <c r="O26" s="364"/>
      <c r="P26" s="2"/>
      <c r="Q26" s="366"/>
    </row>
    <row r="27" spans="1:18" s="118" customFormat="1" ht="15" customHeight="1">
      <c r="A27" s="153"/>
      <c r="B27" s="237"/>
      <c r="C27" s="233"/>
      <c r="D27" s="35"/>
      <c r="E27" s="41"/>
      <c r="F27" s="212"/>
      <c r="G27" s="94"/>
      <c r="H27" s="36"/>
      <c r="I27" s="38"/>
      <c r="K27" s="353"/>
      <c r="L27" s="362"/>
      <c r="M27" s="363"/>
      <c r="N27" s="137"/>
      <c r="O27" s="177"/>
      <c r="P27" s="2"/>
      <c r="Q27" s="366"/>
    </row>
    <row r="28" spans="1:18" s="118" customFormat="1" ht="15" customHeight="1">
      <c r="A28" s="153">
        <v>140</v>
      </c>
      <c r="B28" s="236" t="s">
        <v>66</v>
      </c>
      <c r="C28" s="380">
        <f>$D$50*$E28</f>
        <v>0</v>
      </c>
      <c r="D28" s="76"/>
      <c r="E28" s="41">
        <v>45</v>
      </c>
      <c r="F28" s="212" t="s">
        <v>32</v>
      </c>
      <c r="G28" s="377">
        <f>+C28</f>
        <v>0</v>
      </c>
      <c r="H28" s="375">
        <f t="shared" si="2"/>
        <v>0</v>
      </c>
      <c r="I28" s="378">
        <f>G28+H28</f>
        <v>0</v>
      </c>
      <c r="K28" s="353"/>
      <c r="L28" s="365"/>
      <c r="M28" s="363"/>
      <c r="N28" s="364"/>
      <c r="O28" s="364"/>
      <c r="P28" s="2"/>
      <c r="Q28" s="366"/>
    </row>
    <row r="29" spans="1:18" s="113" customFormat="1" ht="15" customHeight="1">
      <c r="A29" s="153"/>
      <c r="B29" s="238"/>
      <c r="C29" s="233"/>
      <c r="D29" s="76"/>
      <c r="E29" s="41"/>
      <c r="F29" s="212"/>
      <c r="G29" s="94"/>
      <c r="H29" s="36"/>
      <c r="I29" s="38"/>
      <c r="K29" s="353"/>
      <c r="L29" s="137"/>
      <c r="N29" s="364"/>
      <c r="O29" s="178"/>
      <c r="P29" s="2"/>
      <c r="Q29" s="367"/>
    </row>
    <row r="30" spans="1:18" s="118" customFormat="1" ht="15" customHeight="1">
      <c r="A30" s="153" t="s">
        <v>69</v>
      </c>
      <c r="B30" s="236" t="s">
        <v>66</v>
      </c>
      <c r="C30" s="380">
        <f>$D$50*$E30</f>
        <v>0</v>
      </c>
      <c r="D30" s="76"/>
      <c r="E30" s="41">
        <v>56</v>
      </c>
      <c r="F30" s="212" t="s">
        <v>32</v>
      </c>
      <c r="G30" s="377">
        <f>+C30</f>
        <v>0</v>
      </c>
      <c r="H30" s="375">
        <f t="shared" ref="H30" si="3">G30*H$14</f>
        <v>0</v>
      </c>
      <c r="I30" s="378">
        <f>G30+H30</f>
        <v>0</v>
      </c>
      <c r="K30" s="353"/>
      <c r="L30" s="365"/>
      <c r="M30" s="363"/>
      <c r="N30" s="364"/>
      <c r="O30" s="364"/>
      <c r="P30" s="2"/>
      <c r="Q30" s="366"/>
    </row>
    <row r="31" spans="1:18" s="118" customFormat="1" ht="15" customHeight="1">
      <c r="A31" s="153"/>
      <c r="B31" s="237"/>
      <c r="C31" s="233"/>
      <c r="D31" s="35"/>
      <c r="E31" s="41"/>
      <c r="F31" s="212"/>
      <c r="G31" s="94"/>
      <c r="H31" s="36"/>
      <c r="I31" s="38"/>
      <c r="K31" s="353"/>
      <c r="L31" s="362"/>
      <c r="M31" s="363"/>
      <c r="N31" s="137"/>
      <c r="O31" s="137"/>
      <c r="P31" s="2"/>
      <c r="Q31" s="366"/>
    </row>
    <row r="32" spans="1:18" s="118" customFormat="1" ht="15" customHeight="1">
      <c r="A32" s="153">
        <v>170</v>
      </c>
      <c r="B32" s="236" t="s">
        <v>66</v>
      </c>
      <c r="C32" s="380">
        <f>$D$50*$E32</f>
        <v>0</v>
      </c>
      <c r="D32" s="76"/>
      <c r="E32" s="41">
        <v>42</v>
      </c>
      <c r="F32" s="212" t="s">
        <v>32</v>
      </c>
      <c r="G32" s="377">
        <f>+C32</f>
        <v>0</v>
      </c>
      <c r="H32" s="375">
        <f t="shared" ref="H32" si="4">G32*H$14</f>
        <v>0</v>
      </c>
      <c r="I32" s="378">
        <f>G32+H32</f>
        <v>0</v>
      </c>
      <c r="K32" s="353"/>
      <c r="L32" s="365"/>
      <c r="M32" s="363"/>
      <c r="N32" s="364"/>
      <c r="O32" s="364"/>
      <c r="P32" s="2"/>
      <c r="Q32" s="366"/>
    </row>
    <row r="33" spans="1:17" s="118" customFormat="1" ht="15" customHeight="1">
      <c r="A33" s="153"/>
      <c r="B33" s="237"/>
      <c r="C33" s="233"/>
      <c r="D33" s="35"/>
      <c r="E33" s="41"/>
      <c r="F33" s="212"/>
      <c r="G33" s="94"/>
      <c r="H33" s="36"/>
      <c r="I33" s="38"/>
      <c r="K33" s="68"/>
      <c r="L33" s="362"/>
      <c r="M33" s="363"/>
      <c r="N33" s="364"/>
      <c r="O33" s="178"/>
      <c r="P33" s="2"/>
      <c r="Q33" s="366"/>
    </row>
    <row r="34" spans="1:17" s="113" customFormat="1" ht="15" customHeight="1">
      <c r="A34" s="153"/>
      <c r="B34" s="238"/>
      <c r="C34" s="217"/>
      <c r="D34" s="76"/>
      <c r="E34" s="41"/>
      <c r="F34" s="212"/>
      <c r="G34" s="110"/>
      <c r="H34" s="76"/>
      <c r="I34" s="77"/>
      <c r="L34" s="137"/>
      <c r="N34" s="364"/>
      <c r="O34" s="178"/>
      <c r="P34" s="2"/>
      <c r="Q34" s="137"/>
    </row>
    <row r="35" spans="1:17" s="113" customFormat="1" ht="15" customHeight="1">
      <c r="A35" s="153"/>
      <c r="B35" s="238"/>
      <c r="C35" s="233"/>
      <c r="D35" s="76"/>
      <c r="E35" s="41"/>
      <c r="F35" s="212"/>
      <c r="G35" s="94"/>
      <c r="H35" s="36"/>
      <c r="I35" s="38"/>
      <c r="L35" s="137"/>
      <c r="N35" s="137"/>
      <c r="O35" s="137"/>
      <c r="P35" s="2"/>
      <c r="Q35" s="137"/>
    </row>
    <row r="36" spans="1:17" s="113" customFormat="1" ht="15" customHeight="1">
      <c r="A36" s="153"/>
      <c r="B36" s="238"/>
      <c r="C36" s="233"/>
      <c r="D36" s="76"/>
      <c r="E36" s="41"/>
      <c r="F36" s="212"/>
      <c r="G36" s="94"/>
      <c r="H36" s="36"/>
      <c r="I36" s="38"/>
      <c r="L36" s="137"/>
      <c r="N36" s="137"/>
      <c r="O36" s="137"/>
      <c r="P36" s="2"/>
      <c r="Q36" s="137"/>
    </row>
    <row r="37" spans="1:17" s="113" customFormat="1" ht="15" customHeight="1">
      <c r="A37" s="153"/>
      <c r="B37" s="238"/>
      <c r="C37" s="217"/>
      <c r="D37" s="76"/>
      <c r="E37" s="41"/>
      <c r="F37" s="212"/>
      <c r="G37" s="110"/>
      <c r="H37" s="76"/>
      <c r="I37" s="77"/>
      <c r="L37" s="137"/>
      <c r="N37" s="137"/>
      <c r="O37" s="137"/>
      <c r="P37" s="2"/>
      <c r="Q37" s="137"/>
    </row>
    <row r="38" spans="1:17" s="113" customFormat="1" ht="15" customHeight="1">
      <c r="A38" s="153"/>
      <c r="B38" s="238"/>
      <c r="C38" s="233"/>
      <c r="D38" s="76"/>
      <c r="E38" s="41"/>
      <c r="F38" s="212"/>
      <c r="G38" s="94"/>
      <c r="H38" s="36"/>
      <c r="I38" s="38"/>
      <c r="L38" s="137"/>
      <c r="N38" s="137"/>
      <c r="O38" s="137"/>
      <c r="P38" s="2"/>
      <c r="Q38" s="137"/>
    </row>
    <row r="39" spans="1:17" s="113" customFormat="1" ht="15" customHeight="1">
      <c r="A39" s="153"/>
      <c r="B39" s="238"/>
      <c r="C39" s="217"/>
      <c r="D39" s="76"/>
      <c r="E39" s="41"/>
      <c r="F39" s="212"/>
      <c r="G39" s="110"/>
      <c r="H39" s="76"/>
      <c r="I39" s="77"/>
      <c r="L39" s="137"/>
      <c r="N39" s="137"/>
      <c r="O39" s="137"/>
      <c r="P39" s="2"/>
      <c r="Q39" s="137"/>
    </row>
    <row r="40" spans="1:17" s="113" customFormat="1" ht="15" customHeight="1">
      <c r="A40" s="153"/>
      <c r="B40" s="238"/>
      <c r="C40" s="217"/>
      <c r="D40" s="76"/>
      <c r="E40" s="41"/>
      <c r="F40" s="212"/>
      <c r="G40" s="110"/>
      <c r="H40" s="76"/>
      <c r="I40" s="77"/>
      <c r="L40" s="137"/>
      <c r="N40" s="137"/>
      <c r="O40" s="137"/>
      <c r="P40" s="2"/>
      <c r="Q40" s="137"/>
    </row>
    <row r="41" spans="1:17" s="113" customFormat="1" ht="15" customHeight="1">
      <c r="A41" s="153"/>
      <c r="B41" s="238"/>
      <c r="C41" s="217"/>
      <c r="D41" s="76"/>
      <c r="E41" s="41"/>
      <c r="F41" s="212"/>
      <c r="G41" s="110"/>
      <c r="H41" s="76"/>
      <c r="I41" s="77"/>
      <c r="L41" s="137"/>
      <c r="N41" s="137"/>
      <c r="O41" s="137"/>
      <c r="P41" s="2"/>
      <c r="Q41" s="137"/>
    </row>
    <row r="42" spans="1:17" s="113" customFormat="1" ht="15" customHeight="1">
      <c r="A42" s="153"/>
      <c r="B42" s="238"/>
      <c r="C42" s="217"/>
      <c r="D42" s="76"/>
      <c r="E42" s="41"/>
      <c r="F42" s="212"/>
      <c r="G42" s="110"/>
      <c r="H42" s="76"/>
      <c r="I42" s="77"/>
      <c r="L42" s="137"/>
      <c r="N42" s="137"/>
      <c r="O42" s="137"/>
      <c r="P42" s="2"/>
      <c r="Q42" s="137"/>
    </row>
    <row r="43" spans="1:17" s="113" customFormat="1" ht="15" customHeight="1">
      <c r="A43" s="153"/>
      <c r="B43" s="238"/>
      <c r="C43" s="217"/>
      <c r="D43" s="76"/>
      <c r="E43" s="41"/>
      <c r="F43" s="212"/>
      <c r="G43" s="110"/>
      <c r="H43" s="76"/>
      <c r="I43" s="77"/>
      <c r="L43" s="137"/>
      <c r="N43" s="137"/>
      <c r="O43" s="177"/>
      <c r="P43" s="2"/>
      <c r="Q43" s="137"/>
    </row>
    <row r="44" spans="1:17" s="113" customFormat="1" ht="15" customHeight="1">
      <c r="A44" s="153"/>
      <c r="B44" s="238"/>
      <c r="C44" s="233"/>
      <c r="D44" s="76"/>
      <c r="E44" s="41"/>
      <c r="F44" s="212"/>
      <c r="G44" s="94"/>
      <c r="H44" s="36"/>
      <c r="I44" s="38"/>
      <c r="L44" s="137"/>
      <c r="N44" s="137"/>
      <c r="O44" s="137"/>
      <c r="P44" s="2"/>
      <c r="Q44" s="137"/>
    </row>
    <row r="45" spans="1:17" s="113" customFormat="1" ht="15" customHeight="1">
      <c r="A45" s="153"/>
      <c r="B45" s="238"/>
      <c r="C45" s="217"/>
      <c r="D45" s="76"/>
      <c r="E45" s="41"/>
      <c r="F45" s="212"/>
      <c r="G45" s="110"/>
      <c r="H45" s="76"/>
      <c r="I45" s="77"/>
      <c r="L45" s="137"/>
      <c r="N45" s="137"/>
      <c r="O45" s="137"/>
      <c r="P45" s="2"/>
      <c r="Q45" s="137"/>
    </row>
    <row r="46" spans="1:17" s="113" customFormat="1" ht="15" customHeight="1" thickBot="1">
      <c r="A46" s="282"/>
      <c r="B46" s="239"/>
      <c r="C46" s="234"/>
      <c r="D46" s="152"/>
      <c r="E46" s="135"/>
      <c r="F46" s="246"/>
      <c r="G46" s="250"/>
      <c r="H46" s="151"/>
      <c r="I46" s="251"/>
      <c r="L46" s="137"/>
      <c r="N46" s="364"/>
      <c r="O46" s="178"/>
      <c r="P46" s="2"/>
      <c r="Q46" s="137"/>
    </row>
    <row r="47" spans="1:17" s="113" customFormat="1" ht="15" customHeight="1" thickTop="1">
      <c r="A47" s="529"/>
      <c r="B47" s="530"/>
      <c r="C47" s="530"/>
      <c r="D47" s="530"/>
      <c r="E47" s="530"/>
      <c r="F47" s="530"/>
      <c r="G47" s="530"/>
      <c r="H47" s="530"/>
      <c r="I47" s="531"/>
      <c r="L47" s="137"/>
      <c r="N47" s="137"/>
      <c r="O47" s="137"/>
      <c r="P47" s="2"/>
      <c r="Q47" s="137"/>
    </row>
    <row r="48" spans="1:17" s="113" customFormat="1" ht="18" customHeight="1" thickBot="1">
      <c r="A48" s="538" t="s">
        <v>67</v>
      </c>
      <c r="B48" s="539"/>
      <c r="C48" s="540"/>
      <c r="D48" s="373">
        <v>0</v>
      </c>
      <c r="E48" s="148" t="s">
        <v>47</v>
      </c>
      <c r="F48" s="55"/>
      <c r="G48" s="149"/>
      <c r="H48" s="149"/>
      <c r="I48" s="150"/>
      <c r="L48" s="368"/>
      <c r="N48" s="137"/>
      <c r="O48" s="137"/>
      <c r="P48" s="2"/>
      <c r="Q48" s="368"/>
    </row>
    <row r="49" spans="1:17" s="113" customFormat="1" ht="18" customHeight="1" thickTop="1" thickBot="1">
      <c r="A49" s="513" t="s">
        <v>29</v>
      </c>
      <c r="B49" s="514"/>
      <c r="C49" s="515"/>
      <c r="D49" s="345">
        <v>0</v>
      </c>
      <c r="E49" s="49" t="s">
        <v>47</v>
      </c>
      <c r="F49" s="35" t="s">
        <v>2</v>
      </c>
      <c r="G49" s="35"/>
      <c r="H49" s="35"/>
      <c r="I49" s="136"/>
      <c r="L49" s="368"/>
      <c r="N49" s="364"/>
      <c r="O49" s="178"/>
      <c r="P49" s="2"/>
      <c r="Q49" s="368"/>
    </row>
    <row r="50" spans="1:17" s="113" customFormat="1" ht="18" customHeight="1" thickTop="1" thickBot="1">
      <c r="A50" s="541" t="s">
        <v>56</v>
      </c>
      <c r="B50" s="542"/>
      <c r="C50" s="543"/>
      <c r="D50" s="346">
        <v>0</v>
      </c>
      <c r="E50" s="49" t="s">
        <v>47</v>
      </c>
      <c r="F50" s="35"/>
      <c r="G50" s="37"/>
      <c r="H50" s="36"/>
      <c r="I50" s="38"/>
      <c r="L50" s="368"/>
      <c r="N50" s="137"/>
      <c r="O50" s="177"/>
      <c r="P50" s="2"/>
      <c r="Q50" s="368"/>
    </row>
    <row r="51" spans="1:17" s="113" customFormat="1" ht="18" customHeight="1" thickTop="1">
      <c r="A51" s="33"/>
      <c r="B51" s="496" t="s">
        <v>20</v>
      </c>
      <c r="C51" s="506"/>
      <c r="D51" s="347">
        <v>0</v>
      </c>
      <c r="E51" s="35" t="s">
        <v>48</v>
      </c>
      <c r="F51" s="35"/>
      <c r="G51" s="36"/>
      <c r="H51" s="36"/>
      <c r="I51" s="38"/>
      <c r="L51" s="368"/>
      <c r="N51" s="137"/>
      <c r="O51" s="137"/>
      <c r="P51" s="2"/>
      <c r="Q51" s="368"/>
    </row>
    <row r="52" spans="1:17" s="113" customFormat="1" ht="18" customHeight="1">
      <c r="A52" s="47"/>
      <c r="B52" s="496" t="s">
        <v>50</v>
      </c>
      <c r="C52" s="506"/>
      <c r="D52" s="348">
        <v>0</v>
      </c>
      <c r="E52" s="35" t="s">
        <v>48</v>
      </c>
      <c r="F52" s="35"/>
      <c r="G52" s="134"/>
      <c r="H52" s="76"/>
      <c r="I52" s="77"/>
      <c r="L52" s="368"/>
      <c r="N52" s="137"/>
      <c r="O52" s="137"/>
      <c r="P52" s="2"/>
      <c r="Q52" s="368"/>
    </row>
    <row r="53" spans="1:17" s="113" customFormat="1" ht="18" customHeight="1">
      <c r="A53" s="33"/>
      <c r="B53" s="496" t="s">
        <v>30</v>
      </c>
      <c r="C53" s="506"/>
      <c r="D53" s="348">
        <v>0</v>
      </c>
      <c r="E53" s="54" t="s">
        <v>49</v>
      </c>
      <c r="F53" s="35"/>
      <c r="G53" s="134"/>
      <c r="H53" s="76"/>
      <c r="I53" s="77"/>
      <c r="L53" s="369"/>
      <c r="N53" s="364"/>
      <c r="O53" s="178"/>
      <c r="P53" s="2"/>
      <c r="Q53" s="369"/>
    </row>
    <row r="54" spans="1:17" s="113" customFormat="1" ht="18" customHeight="1">
      <c r="A54" s="33"/>
      <c r="B54" s="496" t="s">
        <v>25</v>
      </c>
      <c r="C54" s="506"/>
      <c r="D54" s="504" t="s">
        <v>26</v>
      </c>
      <c r="E54" s="505"/>
      <c r="F54" s="35"/>
      <c r="G54" s="78"/>
      <c r="H54" s="78"/>
      <c r="I54" s="79"/>
      <c r="N54" s="364"/>
      <c r="O54" s="178"/>
      <c r="P54" s="2"/>
    </row>
    <row r="55" spans="1:17" s="113" customFormat="1" ht="15" customHeight="1" thickBot="1">
      <c r="A55" s="532" t="s">
        <v>2</v>
      </c>
      <c r="B55" s="533"/>
      <c r="C55" s="533"/>
      <c r="D55" s="533"/>
      <c r="E55" s="533"/>
      <c r="F55" s="533"/>
      <c r="G55" s="533"/>
      <c r="H55" s="533"/>
      <c r="I55" s="534"/>
      <c r="L55" s="137"/>
      <c r="N55" s="137"/>
      <c r="O55" s="137"/>
      <c r="P55" s="2"/>
      <c r="Q55" s="137"/>
    </row>
    <row r="56" spans="1:17" s="2" customFormat="1" ht="20.100000000000001" customHeight="1" thickTop="1" thickBot="1">
      <c r="A56" s="42" t="s">
        <v>13</v>
      </c>
      <c r="B56" s="528" t="str">
        <f>'100 Series'!B$53</f>
        <v>Hourly Rate for Repairs and Authorized Service Outside of Contractual Obligations is  = $0.00 / Hr.</v>
      </c>
      <c r="C56" s="528"/>
      <c r="D56" s="528"/>
      <c r="E56" s="528"/>
      <c r="F56" s="528"/>
      <c r="G56" s="528"/>
      <c r="H56" s="528"/>
      <c r="I56" s="528"/>
      <c r="N56" s="46"/>
      <c r="O56" s="46"/>
      <c r="P56" s="140"/>
    </row>
    <row r="57" spans="1:17" s="2" customFormat="1" ht="15" customHeight="1" thickTop="1">
      <c r="A57" s="3"/>
      <c r="I57" s="31" t="s">
        <v>2</v>
      </c>
      <c r="N57" s="46"/>
      <c r="O57" s="46"/>
      <c r="P57" s="140"/>
    </row>
    <row r="58" spans="1:17" s="2" customFormat="1" ht="15" customHeight="1">
      <c r="A58" s="484" t="s">
        <v>19</v>
      </c>
      <c r="B58" s="485"/>
      <c r="C58" s="485"/>
      <c r="D58" s="485"/>
      <c r="E58" s="485"/>
      <c r="F58" s="485"/>
      <c r="G58" s="485"/>
      <c r="H58" s="485"/>
      <c r="I58" s="486"/>
      <c r="P58" s="140"/>
    </row>
    <row r="59" spans="1:17" s="2" customFormat="1" ht="15" customHeight="1">
      <c r="A59" s="3"/>
      <c r="I59" s="4"/>
      <c r="N59" s="46"/>
      <c r="O59" s="46"/>
      <c r="P59" s="46"/>
    </row>
    <row r="60" spans="1:17" s="2" customFormat="1" ht="15" customHeight="1">
      <c r="A60" s="525" t="s">
        <v>57</v>
      </c>
      <c r="B60" s="526"/>
      <c r="C60" s="526"/>
      <c r="D60" s="526"/>
      <c r="E60" s="526"/>
      <c r="F60" s="526"/>
      <c r="G60" s="526"/>
      <c r="H60" s="526"/>
      <c r="I60" s="527"/>
    </row>
    <row r="61" spans="1:17" s="2" customFormat="1" ht="15" customHeight="1">
      <c r="A61" s="525" t="s">
        <v>58</v>
      </c>
      <c r="B61" s="526"/>
      <c r="C61" s="526"/>
      <c r="D61" s="526"/>
      <c r="E61" s="526"/>
      <c r="F61" s="526"/>
      <c r="G61" s="526"/>
      <c r="H61" s="526"/>
      <c r="I61" s="527"/>
    </row>
    <row r="62" spans="1:17" s="2" customFormat="1" ht="15" customHeight="1">
      <c r="A62" s="525" t="s">
        <v>59</v>
      </c>
      <c r="B62" s="526"/>
      <c r="C62" s="526"/>
      <c r="D62" s="526"/>
      <c r="E62" s="526"/>
      <c r="F62" s="526"/>
      <c r="G62" s="526"/>
      <c r="H62" s="526"/>
      <c r="I62" s="527"/>
    </row>
    <row r="63" spans="1:17" s="2" customFormat="1" ht="15" customHeight="1">
      <c r="A63" s="535" t="s">
        <v>60</v>
      </c>
      <c r="B63" s="536"/>
      <c r="C63" s="536"/>
      <c r="D63" s="536"/>
      <c r="E63" s="536"/>
      <c r="F63" s="536"/>
      <c r="G63" s="536"/>
      <c r="H63" s="536"/>
      <c r="I63" s="537"/>
    </row>
    <row r="64" spans="1:17" s="2" customFormat="1" ht="15" customHeight="1">
      <c r="A64" s="535" t="s">
        <v>43</v>
      </c>
      <c r="B64" s="536"/>
      <c r="C64" s="536"/>
      <c r="D64" s="536"/>
      <c r="E64" s="536"/>
      <c r="F64" s="536"/>
      <c r="G64" s="536"/>
      <c r="H64" s="536"/>
      <c r="I64" s="537"/>
    </row>
    <row r="65" spans="1:16" s="2" customFormat="1" ht="15" customHeight="1">
      <c r="A65" s="525" t="s">
        <v>61</v>
      </c>
      <c r="B65" s="526"/>
      <c r="C65" s="526"/>
      <c r="D65" s="526"/>
      <c r="E65" s="526"/>
      <c r="F65" s="526"/>
      <c r="G65" s="526"/>
      <c r="H65" s="526"/>
      <c r="I65" s="527"/>
    </row>
    <row r="66" spans="1:16" s="2" customFormat="1" ht="15" customHeight="1">
      <c r="A66" s="525" t="s">
        <v>44</v>
      </c>
      <c r="B66" s="526"/>
      <c r="C66" s="526"/>
      <c r="D66" s="526"/>
      <c r="E66" s="526"/>
      <c r="F66" s="526"/>
      <c r="G66" s="526"/>
      <c r="H66" s="526"/>
      <c r="I66" s="527"/>
    </row>
    <row r="67" spans="1:16" s="2" customFormat="1" ht="15" customHeight="1">
      <c r="A67" s="525" t="s">
        <v>62</v>
      </c>
      <c r="B67" s="526"/>
      <c r="C67" s="526"/>
      <c r="D67" s="526"/>
      <c r="E67" s="526"/>
      <c r="F67" s="526"/>
      <c r="G67" s="526"/>
      <c r="H67" s="526"/>
      <c r="I67" s="527"/>
    </row>
    <row r="68" spans="1:16" s="2" customFormat="1" ht="15" customHeight="1">
      <c r="A68" s="535" t="s">
        <v>63</v>
      </c>
      <c r="B68" s="536"/>
      <c r="C68" s="536"/>
      <c r="D68" s="536"/>
      <c r="E68" s="536"/>
      <c r="F68" s="536"/>
      <c r="G68" s="536"/>
      <c r="H68" s="536"/>
      <c r="I68" s="537"/>
    </row>
    <row r="69" spans="1:16" s="2" customFormat="1" ht="15" customHeight="1">
      <c r="A69" s="3"/>
      <c r="I69" s="4"/>
    </row>
    <row r="70" spans="1:16" s="2" customFormat="1" ht="15" customHeight="1">
      <c r="A70" s="3"/>
      <c r="F70" s="460" t="s">
        <v>23</v>
      </c>
      <c r="G70" s="460"/>
      <c r="H70" s="460"/>
      <c r="I70" s="4"/>
    </row>
    <row r="71" spans="1:16" s="2" customFormat="1" ht="15" customHeight="1">
      <c r="A71" s="3"/>
      <c r="I71" s="4"/>
    </row>
    <row r="72" spans="1:16" s="2" customFormat="1" ht="15" customHeight="1">
      <c r="A72" s="3"/>
      <c r="I72" s="4"/>
    </row>
    <row r="73" spans="1:16" s="2" customFormat="1" ht="15" customHeight="1">
      <c r="A73" s="3"/>
      <c r="F73" s="460" t="s">
        <v>75</v>
      </c>
      <c r="G73" s="460"/>
      <c r="H73" s="460"/>
      <c r="I73" s="4"/>
    </row>
    <row r="74" spans="1:16" s="2" customFormat="1" ht="15" customHeight="1">
      <c r="A74" s="3"/>
      <c r="I74" s="4"/>
    </row>
    <row r="75" spans="1:16" s="2" customFormat="1" ht="15" customHeight="1">
      <c r="A75" s="3"/>
      <c r="I75" s="4"/>
    </row>
    <row r="76" spans="1:16" s="5" customFormat="1" ht="15" customHeight="1">
      <c r="A76" s="516" t="s">
        <v>55</v>
      </c>
      <c r="B76" s="517"/>
      <c r="C76" s="67">
        <v>30</v>
      </c>
      <c r="D76" s="5" t="s">
        <v>14</v>
      </c>
      <c r="F76" s="517" t="s">
        <v>53</v>
      </c>
      <c r="G76" s="517"/>
      <c r="I76" s="69"/>
      <c r="N76" s="2"/>
      <c r="O76" s="2"/>
      <c r="P76" s="2"/>
    </row>
    <row r="77" spans="1:16" s="2" customFormat="1" ht="15" customHeight="1">
      <c r="A77" s="3" t="s">
        <v>54</v>
      </c>
      <c r="C77" s="67"/>
      <c r="E77" s="2" t="s">
        <v>52</v>
      </c>
      <c r="I77" s="4"/>
    </row>
    <row r="78" spans="1:16" s="2" customFormat="1" ht="15" customHeight="1" thickBot="1">
      <c r="A78" s="6"/>
      <c r="B78" s="7"/>
      <c r="C78" s="32"/>
      <c r="D78" s="7"/>
      <c r="E78" s="7"/>
      <c r="F78" s="7"/>
      <c r="G78" s="8"/>
      <c r="H78" s="8"/>
      <c r="I78" s="9"/>
      <c r="N78" s="5"/>
      <c r="O78" s="5"/>
      <c r="P78" s="5"/>
    </row>
    <row r="79" spans="1:16" s="2" customFormat="1" ht="15" customHeight="1" thickTop="1"/>
    <row r="80" spans="1:16" s="2" customFormat="1" ht="15" customHeight="1">
      <c r="N80" s="1"/>
      <c r="O80" s="1"/>
      <c r="P80" s="1"/>
    </row>
    <row r="81" spans="14:16" s="2" customFormat="1" ht="15" customHeight="1">
      <c r="N81" s="1"/>
      <c r="O81" s="1"/>
      <c r="P81" s="1"/>
    </row>
    <row r="82" spans="14:16" s="2" customFormat="1" ht="15" customHeight="1">
      <c r="N82" s="1"/>
      <c r="O82" s="1"/>
      <c r="P82" s="1"/>
    </row>
    <row r="83" spans="14:16" s="2" customFormat="1" ht="15" customHeight="1">
      <c r="N83" s="1"/>
      <c r="O83" s="1"/>
      <c r="P83" s="1"/>
    </row>
    <row r="84" spans="14:16" s="2" customFormat="1" ht="15" customHeight="1">
      <c r="N84" s="1"/>
      <c r="O84" s="1"/>
      <c r="P84" s="1"/>
    </row>
    <row r="85" spans="14:16" s="2" customFormat="1" ht="15" customHeight="1">
      <c r="N85" s="1"/>
      <c r="O85" s="1"/>
      <c r="P85" s="1"/>
    </row>
    <row r="86" spans="14:16" s="2" customFormat="1" ht="15" customHeight="1">
      <c r="N86" s="1"/>
      <c r="O86" s="1"/>
      <c r="P86" s="1"/>
    </row>
    <row r="87" spans="14:16" s="2" customFormat="1" ht="15" customHeight="1">
      <c r="N87" s="1"/>
      <c r="O87" s="1"/>
      <c r="P87" s="1"/>
    </row>
    <row r="88" spans="14:16" s="2" customFormat="1" ht="15" customHeight="1">
      <c r="N88" s="1"/>
      <c r="O88" s="1"/>
      <c r="P88" s="1"/>
    </row>
    <row r="89" spans="14:16" s="2" customFormat="1" ht="15" customHeight="1">
      <c r="N89" s="1"/>
      <c r="O89" s="1"/>
      <c r="P89" s="1"/>
    </row>
    <row r="90" spans="14:16" s="2" customFormat="1" ht="15" customHeight="1">
      <c r="N90" s="1"/>
      <c r="O90" s="1"/>
      <c r="P90" s="1"/>
    </row>
    <row r="91" spans="14:16" s="2" customFormat="1" ht="15" customHeight="1">
      <c r="N91" s="1"/>
      <c r="O91" s="1"/>
      <c r="P91" s="1"/>
    </row>
    <row r="92" spans="14:16" s="2" customFormat="1" ht="15" customHeight="1">
      <c r="N92" s="1"/>
      <c r="O92" s="1"/>
      <c r="P92" s="1"/>
    </row>
    <row r="93" spans="14:16" s="2" customFormat="1" ht="15" customHeight="1">
      <c r="N93" s="1"/>
      <c r="O93" s="1"/>
      <c r="P93" s="1"/>
    </row>
    <row r="94" spans="14:16" s="2" customFormat="1" ht="15" customHeight="1">
      <c r="N94" s="1"/>
      <c r="O94" s="1"/>
      <c r="P94" s="1"/>
    </row>
    <row r="95" spans="14:16" s="2" customFormat="1" ht="15" customHeight="1">
      <c r="N95" s="1"/>
      <c r="O95" s="1"/>
      <c r="P95" s="1"/>
    </row>
    <row r="96" spans="14:16" s="2" customFormat="1" ht="15" customHeight="1">
      <c r="N96" s="1"/>
      <c r="O96" s="1"/>
      <c r="P96" s="1"/>
    </row>
    <row r="97" spans="14:16" s="2" customFormat="1" ht="15" customHeight="1">
      <c r="N97" s="1"/>
      <c r="O97" s="1"/>
      <c r="P97" s="1"/>
    </row>
    <row r="98" spans="14:16" s="2" customFormat="1" ht="15" customHeight="1">
      <c r="N98" s="1"/>
      <c r="O98" s="1"/>
      <c r="P98" s="1"/>
    </row>
    <row r="99" spans="14:16" s="2" customFormat="1" ht="15" customHeight="1">
      <c r="N99" s="1"/>
      <c r="O99" s="1"/>
      <c r="P99" s="1"/>
    </row>
    <row r="100" spans="14:16" s="2" customFormat="1" ht="15" customHeight="1">
      <c r="N100" s="1"/>
      <c r="O100" s="1"/>
      <c r="P100" s="1"/>
    </row>
    <row r="101" spans="14:16" s="2" customFormat="1" ht="15" customHeight="1">
      <c r="N101" s="1"/>
      <c r="O101" s="1"/>
      <c r="P101" s="1"/>
    </row>
    <row r="102" spans="14:16" s="2" customFormat="1" ht="15" customHeight="1">
      <c r="N102" s="1"/>
      <c r="O102" s="1"/>
      <c r="P102" s="1"/>
    </row>
    <row r="103" spans="14:16" s="2" customFormat="1" ht="15" customHeight="1">
      <c r="N103" s="1"/>
      <c r="O103" s="1"/>
      <c r="P103" s="1"/>
    </row>
    <row r="104" spans="14:16" s="2" customFormat="1" ht="15" customHeight="1">
      <c r="N104" s="1"/>
      <c r="O104" s="1"/>
      <c r="P104" s="1"/>
    </row>
    <row r="105" spans="14:16" s="2" customFormat="1">
      <c r="N105" s="1"/>
      <c r="O105" s="1"/>
      <c r="P105" s="1"/>
    </row>
    <row r="106" spans="14:16" s="2" customFormat="1">
      <c r="N106" s="1"/>
      <c r="O106" s="1"/>
      <c r="P106" s="1"/>
    </row>
    <row r="107" spans="14:16" s="2" customFormat="1">
      <c r="N107" s="1"/>
      <c r="O107" s="1"/>
      <c r="P107" s="1"/>
    </row>
    <row r="108" spans="14:16" s="2" customFormat="1">
      <c r="N108" s="1"/>
      <c r="O108" s="1"/>
      <c r="P108" s="1"/>
    </row>
    <row r="109" spans="14:16" s="2" customFormat="1">
      <c r="N109" s="1"/>
      <c r="O109" s="1"/>
      <c r="P109" s="1"/>
    </row>
    <row r="110" spans="14:16" s="2" customFormat="1">
      <c r="N110" s="1"/>
      <c r="O110" s="1"/>
      <c r="P110" s="1"/>
    </row>
    <row r="111" spans="14:16" s="2" customFormat="1">
      <c r="N111" s="1"/>
      <c r="O111" s="1"/>
      <c r="P111" s="1"/>
    </row>
  </sheetData>
  <mergeCells count="33">
    <mergeCell ref="A68:I68"/>
    <mergeCell ref="F70:H70"/>
    <mergeCell ref="F73:H73"/>
    <mergeCell ref="A76:B76"/>
    <mergeCell ref="F76:G76"/>
    <mergeCell ref="A47:I47"/>
    <mergeCell ref="A55:I55"/>
    <mergeCell ref="A62:I62"/>
    <mergeCell ref="A63:I63"/>
    <mergeCell ref="A64:I64"/>
    <mergeCell ref="A48:C48"/>
    <mergeCell ref="A49:C49"/>
    <mergeCell ref="A50:C50"/>
    <mergeCell ref="B51:C51"/>
    <mergeCell ref="B52:C52"/>
    <mergeCell ref="B53:C53"/>
    <mergeCell ref="A65:I65"/>
    <mergeCell ref="A66:I66"/>
    <mergeCell ref="A67:I67"/>
    <mergeCell ref="B54:C54"/>
    <mergeCell ref="D54:E54"/>
    <mergeCell ref="B56:I56"/>
    <mergeCell ref="A58:I58"/>
    <mergeCell ref="A60:I60"/>
    <mergeCell ref="A61:I61"/>
    <mergeCell ref="A1:I1"/>
    <mergeCell ref="A3:I3"/>
    <mergeCell ref="A16:I16"/>
    <mergeCell ref="A2:I2"/>
    <mergeCell ref="F7:H7"/>
    <mergeCell ref="F8:H8"/>
    <mergeCell ref="C15:F15"/>
    <mergeCell ref="C10:F10"/>
  </mergeCells>
  <printOptions horizontalCentered="1"/>
  <pageMargins left="0.25" right="0.25" top="0.5" bottom="0.25" header="0.5" footer="0.5"/>
  <pageSetup paperSize="5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198D-9A8E-43E2-90BF-AF98FE86AD4D}">
  <sheetPr>
    <pageSetUpPr fitToPage="1"/>
  </sheetPr>
  <dimension ref="A1:P192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3" width="14.7109375" style="1" customWidth="1"/>
    <col min="4" max="4" width="10.7109375" style="1" customWidth="1"/>
    <col min="5" max="6" width="12.7109375" style="1" customWidth="1"/>
    <col min="7" max="7" width="15.7109375" style="1" customWidth="1"/>
    <col min="8" max="8" width="12.7109375" style="1" customWidth="1"/>
    <col min="9" max="9" width="15.7109375" style="1" customWidth="1"/>
    <col min="10" max="10" width="6.7109375" style="1" customWidth="1"/>
    <col min="11" max="11" width="9.140625" style="1"/>
    <col min="12" max="12" width="10.140625" style="1" bestFit="1" customWidth="1"/>
    <col min="13" max="14" width="9.140625" style="1"/>
    <col min="15" max="15" width="2.7109375" style="1" customWidth="1"/>
    <col min="16" max="16" width="12.7109375" style="1" customWidth="1"/>
    <col min="17" max="16384" width="9.140625" style="1"/>
  </cols>
  <sheetData>
    <row r="1" spans="1:16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</row>
    <row r="2" spans="1:16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</row>
    <row r="3" spans="1:16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</row>
    <row r="4" spans="1:16" s="2" customFormat="1" ht="15" customHeight="1">
      <c r="A4" s="279" t="s">
        <v>1</v>
      </c>
      <c r="B4" s="341" t="str">
        <f>'100 Series'!B4</f>
        <v>Merkley Oaks</v>
      </c>
      <c r="C4" s="138"/>
      <c r="D4" s="12"/>
      <c r="E4" s="12"/>
      <c r="F4" s="12"/>
      <c r="G4" s="280" t="s">
        <v>0</v>
      </c>
      <c r="H4" s="13">
        <f>'100 Series'!H4</f>
        <v>45748</v>
      </c>
      <c r="I4" s="4"/>
    </row>
    <row r="5" spans="1:16" s="2" customFormat="1" ht="15" customHeight="1">
      <c r="A5" s="279" t="s">
        <v>3</v>
      </c>
      <c r="B5" s="342" t="s">
        <v>123</v>
      </c>
      <c r="G5" s="280" t="s">
        <v>4</v>
      </c>
      <c r="H5" s="14" t="str">
        <f>'100 Series'!H5</f>
        <v>XXX - XXX</v>
      </c>
      <c r="I5" s="15"/>
    </row>
    <row r="6" spans="1:16" s="2" customFormat="1" ht="15" customHeight="1">
      <c r="A6" s="279"/>
      <c r="B6" s="387" t="s">
        <v>2</v>
      </c>
      <c r="H6" s="60"/>
      <c r="I6" s="4"/>
    </row>
    <row r="7" spans="1:16" s="2" customFormat="1" ht="15" customHeight="1">
      <c r="A7" s="279" t="s">
        <v>5</v>
      </c>
      <c r="B7" s="343" t="str">
        <f>'100 Series'!B7</f>
        <v>T.B.A.</v>
      </c>
      <c r="C7" s="61"/>
      <c r="D7" s="61"/>
      <c r="E7" s="61"/>
      <c r="G7" s="479" t="str">
        <f>'100 Series'!G7</f>
        <v>CONTRACT PERIOD :</v>
      </c>
      <c r="H7" s="479"/>
      <c r="I7" s="4"/>
    </row>
    <row r="8" spans="1:16" s="2" customFormat="1" ht="15" customHeight="1">
      <c r="A8" s="279" t="s">
        <v>7</v>
      </c>
      <c r="B8" s="14" t="str">
        <f>'100 Series'!B8</f>
        <v>A - 3</v>
      </c>
      <c r="G8" s="479" t="str">
        <f>'100 Series'!G8</f>
        <v>April 1, 2025 to March 31, 2026</v>
      </c>
      <c r="H8" s="479"/>
      <c r="I8" s="15"/>
    </row>
    <row r="9" spans="1:16" s="2" customFormat="1" ht="15" customHeight="1" thickBot="1">
      <c r="A9" s="3"/>
      <c r="B9" s="61"/>
      <c r="I9" s="4"/>
    </row>
    <row r="10" spans="1:16" s="46" customFormat="1" ht="20.100000000000001" customHeight="1" thickTop="1" thickBot="1">
      <c r="A10" s="203"/>
      <c r="B10" s="522" t="s">
        <v>2</v>
      </c>
      <c r="C10" s="523"/>
      <c r="D10" s="524"/>
      <c r="E10" s="522" t="s">
        <v>2</v>
      </c>
      <c r="F10" s="524"/>
      <c r="G10" s="161" t="s">
        <v>8</v>
      </c>
      <c r="H10" s="160" t="s">
        <v>21</v>
      </c>
      <c r="I10" s="162" t="s">
        <v>9</v>
      </c>
    </row>
    <row r="11" spans="1:16" s="2" customFormat="1" ht="15" customHeight="1" thickTop="1">
      <c r="A11" s="204" t="s">
        <v>10</v>
      </c>
      <c r="B11" s="121" t="s">
        <v>15</v>
      </c>
      <c r="C11" s="17" t="s">
        <v>17</v>
      </c>
      <c r="D11" s="336" t="s">
        <v>95</v>
      </c>
      <c r="E11" s="121" t="s">
        <v>27</v>
      </c>
      <c r="F11" s="336" t="s">
        <v>96</v>
      </c>
      <c r="G11" s="104"/>
      <c r="H11" s="105"/>
      <c r="I11" s="100"/>
    </row>
    <row r="12" spans="1:16" s="2" customFormat="1" ht="15" customHeight="1">
      <c r="A12" s="205"/>
      <c r="B12" s="19" t="s">
        <v>16</v>
      </c>
      <c r="C12" s="20" t="s">
        <v>16</v>
      </c>
      <c r="D12" s="337" t="s">
        <v>99</v>
      </c>
      <c r="E12" s="446" t="s">
        <v>51</v>
      </c>
      <c r="F12" s="337" t="s">
        <v>99</v>
      </c>
      <c r="G12" s="106"/>
      <c r="H12" s="107"/>
      <c r="I12" s="100"/>
    </row>
    <row r="13" spans="1:16" s="2" customFormat="1" ht="15" customHeight="1">
      <c r="A13" s="155" t="s">
        <v>11</v>
      </c>
      <c r="B13" s="73">
        <v>130</v>
      </c>
      <c r="C13" s="23">
        <v>130</v>
      </c>
      <c r="D13" s="338">
        <v>130</v>
      </c>
      <c r="E13" s="324">
        <v>130</v>
      </c>
      <c r="F13" s="338">
        <v>130</v>
      </c>
      <c r="G13" s="108"/>
      <c r="H13" s="18"/>
      <c r="I13" s="100"/>
    </row>
    <row r="14" spans="1:16" s="2" customFormat="1" ht="15" customHeight="1" thickBot="1">
      <c r="A14" s="206" t="s">
        <v>2</v>
      </c>
      <c r="B14" s="269">
        <v>0.75</v>
      </c>
      <c r="C14" s="128">
        <v>0.25</v>
      </c>
      <c r="D14" s="231"/>
      <c r="E14" s="269">
        <v>1</v>
      </c>
      <c r="F14" s="128"/>
      <c r="G14" s="108"/>
      <c r="H14" s="231">
        <v>0.13</v>
      </c>
      <c r="I14" s="15"/>
      <c r="K14" s="118"/>
      <c r="L14" s="118"/>
      <c r="M14" s="118"/>
      <c r="N14" s="118"/>
      <c r="O14" s="118"/>
      <c r="P14" s="118"/>
    </row>
    <row r="15" spans="1:16" s="2" customFormat="1" ht="20.100000000000001" customHeight="1" thickTop="1" thickBot="1">
      <c r="A15" s="193" t="s">
        <v>12</v>
      </c>
      <c r="B15" s="490"/>
      <c r="C15" s="491"/>
      <c r="D15" s="492"/>
      <c r="E15" s="300"/>
      <c r="F15" s="211"/>
      <c r="G15" s="92"/>
      <c r="H15" s="58"/>
      <c r="I15" s="82"/>
      <c r="K15" s="118"/>
      <c r="L15" s="118"/>
      <c r="M15" s="118"/>
      <c r="N15" s="118"/>
      <c r="O15" s="118"/>
      <c r="P15" s="118"/>
    </row>
    <row r="16" spans="1:16" s="2" customFormat="1" ht="15" customHeight="1" thickTop="1">
      <c r="A16" s="207" t="s">
        <v>2</v>
      </c>
      <c r="B16" s="93"/>
      <c r="C16" s="55"/>
      <c r="D16" s="56" t="s">
        <v>2</v>
      </c>
      <c r="E16" s="302"/>
      <c r="F16" s="93"/>
      <c r="G16" s="109" t="s">
        <v>2</v>
      </c>
      <c r="H16" s="56" t="s">
        <v>2</v>
      </c>
      <c r="I16" s="83" t="s">
        <v>2</v>
      </c>
      <c r="K16" s="118"/>
      <c r="L16" s="118"/>
      <c r="M16" s="118"/>
      <c r="N16" s="118"/>
      <c r="O16" s="118"/>
      <c r="P16" s="118"/>
    </row>
    <row r="17" spans="1:16" s="2" customFormat="1" ht="15" customHeight="1">
      <c r="A17" s="281" t="s">
        <v>125</v>
      </c>
      <c r="B17" s="381">
        <f>D$48*$D17*B$14</f>
        <v>0</v>
      </c>
      <c r="C17" s="382">
        <f>D$48*$D17*C$14</f>
        <v>0</v>
      </c>
      <c r="D17" s="185">
        <v>1387</v>
      </c>
      <c r="E17" s="386">
        <f>F17*D50</f>
        <v>0</v>
      </c>
      <c r="F17" s="185">
        <v>441</v>
      </c>
      <c r="G17" s="383">
        <f>B17+C17+E17</f>
        <v>0</v>
      </c>
      <c r="H17" s="384">
        <f>G17*H$14</f>
        <v>0</v>
      </c>
      <c r="I17" s="385">
        <f>G17+H17</f>
        <v>0</v>
      </c>
      <c r="K17" s="286"/>
      <c r="L17" s="289"/>
      <c r="M17" s="286"/>
      <c r="N17" s="289"/>
      <c r="O17" s="287"/>
      <c r="P17" s="289"/>
    </row>
    <row r="18" spans="1:16" s="2" customFormat="1" ht="15" customHeight="1">
      <c r="A18" s="281" t="s">
        <v>126</v>
      </c>
      <c r="B18" s="381">
        <f>D$48*$D18*B$14</f>
        <v>0</v>
      </c>
      <c r="C18" s="382">
        <f>D$48*$D18*C$14</f>
        <v>0</v>
      </c>
      <c r="D18" s="185">
        <v>1387</v>
      </c>
      <c r="E18" s="386">
        <f>F18*D51</f>
        <v>0</v>
      </c>
      <c r="F18" s="185">
        <v>441</v>
      </c>
      <c r="G18" s="383">
        <f>B18+C18+E18</f>
        <v>0</v>
      </c>
      <c r="H18" s="384">
        <f>G18*H$14</f>
        <v>0</v>
      </c>
      <c r="I18" s="385">
        <f>G18+H18</f>
        <v>0</v>
      </c>
      <c r="K18" s="286"/>
      <c r="L18" s="289"/>
      <c r="M18" s="286"/>
      <c r="N18" s="289"/>
      <c r="O18" s="287"/>
      <c r="P18" s="289"/>
    </row>
    <row r="19" spans="1:16" s="2" customFormat="1" ht="15" customHeight="1">
      <c r="A19" s="283"/>
      <c r="B19" s="93"/>
      <c r="C19" s="55"/>
      <c r="D19" s="56"/>
      <c r="E19" s="302"/>
      <c r="F19" s="93"/>
      <c r="G19" s="109"/>
      <c r="H19" s="56"/>
      <c r="I19" s="83"/>
      <c r="K19" s="286"/>
      <c r="L19" s="287"/>
      <c r="M19" s="286"/>
      <c r="N19" s="287"/>
      <c r="O19" s="287"/>
      <c r="P19" s="287"/>
    </row>
    <row r="20" spans="1:16" s="2" customFormat="1" ht="15" customHeight="1">
      <c r="A20" s="281">
        <v>203</v>
      </c>
      <c r="B20" s="381">
        <f>D$48*$D20*B$14</f>
        <v>0</v>
      </c>
      <c r="C20" s="382">
        <f>D$48*$D20*C$14</f>
        <v>0</v>
      </c>
      <c r="D20" s="185">
        <v>1342</v>
      </c>
      <c r="E20" s="569"/>
      <c r="F20" s="315"/>
      <c r="G20" s="383">
        <f>B20+C20+E20</f>
        <v>0</v>
      </c>
      <c r="H20" s="384">
        <f>G20*H$14</f>
        <v>0</v>
      </c>
      <c r="I20" s="385">
        <f>G20+H20</f>
        <v>0</v>
      </c>
      <c r="K20" s="286"/>
      <c r="L20" s="289"/>
      <c r="M20" s="286"/>
      <c r="N20" s="289"/>
      <c r="O20" s="287"/>
      <c r="P20" s="289"/>
    </row>
    <row r="21" spans="1:16" s="2" customFormat="1" ht="15" customHeight="1">
      <c r="A21" s="283"/>
      <c r="B21" s="93"/>
      <c r="C21" s="55"/>
      <c r="D21" s="56"/>
      <c r="E21" s="302"/>
      <c r="F21" s="93"/>
      <c r="G21" s="109"/>
      <c r="H21" s="56"/>
      <c r="I21" s="83"/>
      <c r="K21" s="286"/>
      <c r="L21" s="287"/>
      <c r="M21" s="286"/>
      <c r="N21" s="287"/>
      <c r="O21" s="287"/>
      <c r="P21" s="287"/>
    </row>
    <row r="22" spans="1:16" s="349" customFormat="1" ht="15" customHeight="1">
      <c r="A22" s="311"/>
      <c r="B22" s="312"/>
      <c r="C22" s="313"/>
      <c r="D22" s="315"/>
      <c r="E22" s="428"/>
      <c r="F22" s="318"/>
      <c r="G22" s="429"/>
      <c r="H22" s="317"/>
      <c r="I22" s="430"/>
      <c r="K22" s="407"/>
      <c r="L22" s="408"/>
      <c r="M22" s="407"/>
      <c r="N22" s="408"/>
      <c r="O22" s="409"/>
      <c r="P22" s="408"/>
    </row>
    <row r="23" spans="1:16" s="349" customFormat="1" ht="15" customHeight="1">
      <c r="A23" s="311"/>
      <c r="B23" s="312"/>
      <c r="C23" s="313"/>
      <c r="D23" s="315"/>
      <c r="E23" s="428"/>
      <c r="F23" s="318"/>
      <c r="G23" s="429"/>
      <c r="H23" s="317"/>
      <c r="I23" s="430"/>
      <c r="K23" s="407"/>
      <c r="L23" s="409"/>
      <c r="M23" s="407"/>
      <c r="N23" s="409"/>
      <c r="O23" s="409"/>
      <c r="P23" s="409"/>
    </row>
    <row r="24" spans="1:16" s="349" customFormat="1" ht="15" customHeight="1">
      <c r="A24" s="311"/>
      <c r="B24" s="312"/>
      <c r="C24" s="313"/>
      <c r="D24" s="315"/>
      <c r="E24" s="428"/>
      <c r="F24" s="318"/>
      <c r="G24" s="429"/>
      <c r="H24" s="317"/>
      <c r="I24" s="430"/>
      <c r="K24" s="407"/>
      <c r="L24" s="408"/>
      <c r="M24" s="407"/>
      <c r="N24" s="408"/>
      <c r="O24" s="409"/>
      <c r="P24" s="408"/>
    </row>
    <row r="25" spans="1:16" s="349" customFormat="1" ht="15" customHeight="1">
      <c r="A25" s="311"/>
      <c r="B25" s="312"/>
      <c r="C25" s="313"/>
      <c r="D25" s="315"/>
      <c r="E25" s="428"/>
      <c r="F25" s="318"/>
      <c r="G25" s="429"/>
      <c r="H25" s="317"/>
      <c r="I25" s="430"/>
      <c r="K25" s="407"/>
      <c r="L25" s="409"/>
      <c r="M25" s="407"/>
      <c r="N25" s="409"/>
      <c r="O25" s="409"/>
      <c r="P25" s="409"/>
    </row>
    <row r="26" spans="1:16" s="349" customFormat="1" ht="15" customHeight="1">
      <c r="A26" s="311"/>
      <c r="B26" s="312"/>
      <c r="C26" s="313"/>
      <c r="D26" s="315"/>
      <c r="E26" s="428"/>
      <c r="F26" s="318"/>
      <c r="G26" s="429"/>
      <c r="H26" s="317"/>
      <c r="I26" s="430"/>
      <c r="K26" s="407"/>
      <c r="L26" s="408"/>
      <c r="M26" s="407"/>
      <c r="N26" s="408"/>
      <c r="O26" s="409"/>
      <c r="P26" s="408"/>
    </row>
    <row r="27" spans="1:16" s="349" customFormat="1" ht="15" customHeight="1">
      <c r="A27" s="311"/>
      <c r="B27" s="312"/>
      <c r="C27" s="313"/>
      <c r="D27" s="315"/>
      <c r="E27" s="428"/>
      <c r="F27" s="318"/>
      <c r="G27" s="429"/>
      <c r="H27" s="317"/>
      <c r="I27" s="430"/>
      <c r="K27" s="407"/>
      <c r="L27" s="408"/>
      <c r="M27" s="407"/>
      <c r="N27" s="408"/>
      <c r="O27" s="409"/>
      <c r="P27" s="408"/>
    </row>
    <row r="28" spans="1:16" s="349" customFormat="1" ht="15" customHeight="1">
      <c r="A28" s="311"/>
      <c r="B28" s="312"/>
      <c r="C28" s="313"/>
      <c r="D28" s="315"/>
      <c r="E28" s="428"/>
      <c r="F28" s="318"/>
      <c r="G28" s="429"/>
      <c r="H28" s="317"/>
      <c r="I28" s="430"/>
      <c r="K28" s="407"/>
    </row>
    <row r="29" spans="1:16" s="349" customFormat="1" ht="15" customHeight="1">
      <c r="A29" s="311"/>
      <c r="B29" s="312"/>
      <c r="C29" s="313"/>
      <c r="D29" s="315"/>
      <c r="E29" s="428"/>
      <c r="F29" s="318"/>
      <c r="G29" s="429"/>
      <c r="H29" s="317"/>
      <c r="I29" s="430"/>
      <c r="K29" s="407"/>
      <c r="L29" s="408"/>
      <c r="M29" s="407"/>
      <c r="N29" s="408"/>
      <c r="O29" s="409"/>
      <c r="P29" s="408"/>
    </row>
    <row r="30" spans="1:16" s="349" customFormat="1" ht="15" customHeight="1">
      <c r="A30" s="311"/>
      <c r="B30" s="312"/>
      <c r="C30" s="313"/>
      <c r="D30" s="315"/>
      <c r="E30" s="428"/>
      <c r="F30" s="318"/>
      <c r="G30" s="429"/>
      <c r="H30" s="317"/>
      <c r="I30" s="430"/>
      <c r="K30" s="407"/>
      <c r="L30" s="409"/>
      <c r="M30" s="407"/>
      <c r="N30" s="409"/>
      <c r="O30" s="409"/>
      <c r="P30" s="409"/>
    </row>
    <row r="31" spans="1:16" s="349" customFormat="1" ht="15" customHeight="1">
      <c r="A31" s="311"/>
      <c r="B31" s="312"/>
      <c r="C31" s="313"/>
      <c r="D31" s="315"/>
      <c r="E31" s="428"/>
      <c r="F31" s="318"/>
      <c r="G31" s="429"/>
      <c r="H31" s="317"/>
      <c r="I31" s="430"/>
      <c r="K31" s="363"/>
      <c r="L31" s="408"/>
      <c r="M31" s="407"/>
      <c r="N31" s="408"/>
      <c r="O31" s="409"/>
      <c r="P31" s="408"/>
    </row>
    <row r="32" spans="1:16" s="349" customFormat="1" ht="15" customHeight="1">
      <c r="A32" s="431"/>
      <c r="B32" s="432"/>
      <c r="C32" s="433"/>
      <c r="D32" s="319"/>
      <c r="E32" s="434"/>
      <c r="F32" s="435"/>
      <c r="G32" s="432"/>
      <c r="H32" s="436"/>
      <c r="I32" s="437"/>
    </row>
    <row r="33" spans="1:9" s="349" customFormat="1" ht="15" customHeight="1">
      <c r="A33" s="311"/>
      <c r="B33" s="438"/>
      <c r="C33" s="439"/>
      <c r="D33" s="440"/>
      <c r="E33" s="441"/>
      <c r="F33" s="442"/>
      <c r="G33" s="443"/>
      <c r="H33" s="444"/>
      <c r="I33" s="445"/>
    </row>
    <row r="34" spans="1:9" s="349" customFormat="1" ht="15" customHeight="1">
      <c r="A34" s="311"/>
      <c r="B34" s="438"/>
      <c r="C34" s="439"/>
      <c r="D34" s="440"/>
      <c r="E34" s="441"/>
      <c r="F34" s="442"/>
      <c r="G34" s="443"/>
      <c r="H34" s="444"/>
      <c r="I34" s="445"/>
    </row>
    <row r="35" spans="1:9" s="349" customFormat="1" ht="15" customHeight="1">
      <c r="A35" s="311"/>
      <c r="B35" s="438"/>
      <c r="C35" s="439"/>
      <c r="D35" s="440"/>
      <c r="E35" s="441"/>
      <c r="F35" s="442"/>
      <c r="G35" s="443"/>
      <c r="H35" s="444"/>
      <c r="I35" s="445"/>
    </row>
    <row r="36" spans="1:9" s="2" customFormat="1" ht="15" customHeight="1">
      <c r="A36" s="153"/>
      <c r="B36" s="210"/>
      <c r="C36" s="74"/>
      <c r="D36" s="24"/>
      <c r="E36" s="304"/>
      <c r="F36" s="201"/>
      <c r="G36" s="112"/>
      <c r="H36" s="75"/>
      <c r="I36" s="103"/>
    </row>
    <row r="37" spans="1:9" s="2" customFormat="1" ht="15" customHeight="1">
      <c r="A37" s="153"/>
      <c r="B37" s="210"/>
      <c r="C37" s="74"/>
      <c r="D37" s="24"/>
      <c r="E37" s="304"/>
      <c r="F37" s="201"/>
      <c r="G37" s="112"/>
      <c r="H37" s="75"/>
      <c r="I37" s="103"/>
    </row>
    <row r="38" spans="1:9" s="2" customFormat="1" ht="15" customHeight="1">
      <c r="A38" s="153"/>
      <c r="B38" s="210"/>
      <c r="C38" s="74"/>
      <c r="D38" s="24"/>
      <c r="E38" s="304"/>
      <c r="F38" s="201"/>
      <c r="G38" s="112"/>
      <c r="H38" s="75"/>
      <c r="I38" s="103"/>
    </row>
    <row r="39" spans="1:9" s="2" customFormat="1" ht="15" customHeight="1">
      <c r="A39" s="153"/>
      <c r="B39" s="210"/>
      <c r="C39" s="74"/>
      <c r="D39" s="24"/>
      <c r="E39" s="304"/>
      <c r="F39" s="201"/>
      <c r="G39" s="112"/>
      <c r="H39" s="75"/>
      <c r="I39" s="103"/>
    </row>
    <row r="40" spans="1:9" s="2" customFormat="1" ht="15" customHeight="1">
      <c r="A40" s="153"/>
      <c r="B40" s="210"/>
      <c r="C40" s="74"/>
      <c r="D40" s="24"/>
      <c r="E40" s="304"/>
      <c r="F40" s="201"/>
      <c r="G40" s="112"/>
      <c r="H40" s="75"/>
      <c r="I40" s="103"/>
    </row>
    <row r="41" spans="1:9" s="2" customFormat="1" ht="15" customHeight="1">
      <c r="A41" s="153"/>
      <c r="B41" s="210"/>
      <c r="C41" s="74"/>
      <c r="D41" s="24"/>
      <c r="E41" s="304"/>
      <c r="F41" s="201"/>
      <c r="G41" s="112"/>
      <c r="H41" s="75"/>
      <c r="I41" s="103"/>
    </row>
    <row r="42" spans="1:9" s="2" customFormat="1" ht="15" customHeight="1">
      <c r="A42" s="153"/>
      <c r="B42" s="210"/>
      <c r="C42" s="74"/>
      <c r="D42" s="24"/>
      <c r="E42" s="304"/>
      <c r="F42" s="201"/>
      <c r="G42" s="112"/>
      <c r="H42" s="75"/>
      <c r="I42" s="103"/>
    </row>
    <row r="43" spans="1:9" s="2" customFormat="1" ht="15" customHeight="1">
      <c r="A43" s="153"/>
      <c r="B43" s="210"/>
      <c r="C43" s="74"/>
      <c r="D43" s="24"/>
      <c r="E43" s="304"/>
      <c r="F43" s="201"/>
      <c r="G43" s="112"/>
      <c r="H43" s="75"/>
      <c r="I43" s="103"/>
    </row>
    <row r="44" spans="1:9" s="2" customFormat="1" ht="15" customHeight="1">
      <c r="A44" s="153"/>
      <c r="B44" s="210"/>
      <c r="C44" s="74"/>
      <c r="D44" s="24"/>
      <c r="E44" s="304"/>
      <c r="F44" s="201"/>
      <c r="G44" s="112"/>
      <c r="H44" s="75"/>
      <c r="I44" s="103"/>
    </row>
    <row r="45" spans="1:9" s="2" customFormat="1" ht="15" customHeight="1">
      <c r="A45" s="153"/>
      <c r="B45" s="210"/>
      <c r="C45" s="74"/>
      <c r="D45" s="24"/>
      <c r="E45" s="304"/>
      <c r="F45" s="201"/>
      <c r="G45" s="112"/>
      <c r="H45" s="75"/>
      <c r="I45" s="103"/>
    </row>
    <row r="46" spans="1:9" s="2" customFormat="1" ht="15" customHeight="1" thickBot="1">
      <c r="A46" s="208"/>
      <c r="B46" s="115"/>
      <c r="C46" s="114"/>
      <c r="D46" s="63"/>
      <c r="E46" s="305"/>
      <c r="F46" s="202"/>
      <c r="G46" s="115"/>
      <c r="H46" s="116"/>
      <c r="I46" s="117"/>
    </row>
    <row r="47" spans="1:9" s="2" customFormat="1" ht="15" customHeight="1" thickTop="1">
      <c r="A47" s="476"/>
      <c r="B47" s="477"/>
      <c r="C47" s="477"/>
      <c r="D47" s="477"/>
      <c r="E47" s="477"/>
      <c r="F47" s="477"/>
      <c r="G47" s="477"/>
      <c r="H47" s="477"/>
      <c r="I47" s="478"/>
    </row>
    <row r="48" spans="1:9" s="46" customFormat="1" ht="18" customHeight="1" thickBot="1">
      <c r="A48" s="510" t="s">
        <v>67</v>
      </c>
      <c r="B48" s="511"/>
      <c r="C48" s="512"/>
      <c r="D48" s="345">
        <v>0</v>
      </c>
      <c r="E48" s="51"/>
      <c r="F48" s="49" t="s">
        <v>47</v>
      </c>
      <c r="G48" s="496" t="s">
        <v>124</v>
      </c>
      <c r="H48" s="497"/>
      <c r="I48" s="498"/>
    </row>
    <row r="49" spans="1:9" s="46" customFormat="1" ht="18" customHeight="1" thickTop="1" thickBot="1">
      <c r="A49" s="513" t="s">
        <v>29</v>
      </c>
      <c r="B49" s="514"/>
      <c r="C49" s="515"/>
      <c r="D49" s="345">
        <v>0</v>
      </c>
      <c r="E49" s="51"/>
      <c r="F49" s="49" t="s">
        <v>47</v>
      </c>
      <c r="G49" s="37"/>
      <c r="H49" s="36"/>
      <c r="I49" s="38"/>
    </row>
    <row r="50" spans="1:9" s="2" customFormat="1" ht="18" customHeight="1" thickTop="1" thickBot="1">
      <c r="A50" s="544" t="s">
        <v>56</v>
      </c>
      <c r="B50" s="545"/>
      <c r="C50" s="546"/>
      <c r="D50" s="346">
        <v>0</v>
      </c>
      <c r="E50" s="48"/>
      <c r="F50" s="49" t="s">
        <v>47</v>
      </c>
      <c r="G50" s="37"/>
      <c r="H50" s="36"/>
      <c r="I50" s="38"/>
    </row>
    <row r="51" spans="1:9" s="46" customFormat="1" ht="18" customHeight="1" thickTop="1">
      <c r="A51" s="33"/>
      <c r="B51" s="496" t="s">
        <v>20</v>
      </c>
      <c r="C51" s="506"/>
      <c r="D51" s="347">
        <v>0</v>
      </c>
      <c r="E51" s="52"/>
      <c r="F51" s="35" t="s">
        <v>48</v>
      </c>
      <c r="G51" s="34"/>
      <c r="H51" s="34"/>
      <c r="I51" s="45"/>
    </row>
    <row r="52" spans="1:9" s="46" customFormat="1" ht="18" customHeight="1">
      <c r="A52" s="47"/>
      <c r="B52" s="496" t="s">
        <v>50</v>
      </c>
      <c r="C52" s="506"/>
      <c r="D52" s="348">
        <v>0</v>
      </c>
      <c r="E52" s="53"/>
      <c r="F52" s="35" t="s">
        <v>48</v>
      </c>
      <c r="G52" s="34"/>
      <c r="H52" s="34"/>
      <c r="I52" s="45"/>
    </row>
    <row r="53" spans="1:9" s="46" customFormat="1" ht="18" customHeight="1">
      <c r="A53" s="33"/>
      <c r="B53" s="496" t="s">
        <v>30</v>
      </c>
      <c r="C53" s="506"/>
      <c r="D53" s="348">
        <v>0</v>
      </c>
      <c r="E53" s="53"/>
      <c r="F53" s="54" t="s">
        <v>49</v>
      </c>
      <c r="G53" s="43"/>
      <c r="H53" s="34"/>
      <c r="I53" s="45"/>
    </row>
    <row r="54" spans="1:9" s="46" customFormat="1" ht="18" customHeight="1">
      <c r="A54" s="33"/>
      <c r="B54" s="496" t="s">
        <v>25</v>
      </c>
      <c r="C54" s="506"/>
      <c r="D54" s="504" t="s">
        <v>26</v>
      </c>
      <c r="E54" s="547"/>
      <c r="F54" s="505"/>
      <c r="G54" s="43"/>
      <c r="H54" s="34"/>
      <c r="I54" s="45"/>
    </row>
    <row r="55" spans="1:9" s="2" customFormat="1" ht="15" customHeight="1" thickBot="1">
      <c r="A55" s="493" t="s">
        <v>2</v>
      </c>
      <c r="B55" s="494"/>
      <c r="C55" s="494"/>
      <c r="D55" s="494"/>
      <c r="E55" s="494"/>
      <c r="F55" s="494"/>
      <c r="G55" s="494"/>
      <c r="H55" s="494"/>
      <c r="I55" s="495"/>
    </row>
    <row r="56" spans="1:9" s="2" customFormat="1" ht="20.100000000000001" customHeight="1" thickTop="1" thickBot="1">
      <c r="A56" s="42" t="s">
        <v>13</v>
      </c>
      <c r="B56" s="499" t="str">
        <f>'100 Series'!B$53</f>
        <v>Hourly Rate for Repairs and Authorized Service Outside of Contractual Obligations is  = $0.00 / Hr.</v>
      </c>
      <c r="C56" s="499"/>
      <c r="D56" s="499"/>
      <c r="E56" s="499"/>
      <c r="F56" s="499"/>
      <c r="G56" s="499"/>
      <c r="H56" s="499"/>
      <c r="I56" s="499"/>
    </row>
    <row r="57" spans="1:9" s="2" customFormat="1" ht="15" customHeight="1" thickTop="1">
      <c r="A57" s="3"/>
      <c r="I57" s="31" t="s">
        <v>2</v>
      </c>
    </row>
    <row r="58" spans="1:9" s="2" customFormat="1" ht="15" customHeight="1">
      <c r="A58" s="484" t="s">
        <v>19</v>
      </c>
      <c r="B58" s="485"/>
      <c r="C58" s="485"/>
      <c r="D58" s="485"/>
      <c r="E58" s="485"/>
      <c r="F58" s="485"/>
      <c r="G58" s="485"/>
      <c r="H58" s="485"/>
      <c r="I58" s="486"/>
    </row>
    <row r="59" spans="1:9" s="2" customFormat="1" ht="15" customHeight="1">
      <c r="A59" s="3"/>
      <c r="I59" s="4"/>
    </row>
    <row r="60" spans="1:9" s="2" customFormat="1" ht="15" customHeight="1">
      <c r="A60" s="525" t="s">
        <v>57</v>
      </c>
      <c r="B60" s="526"/>
      <c r="C60" s="526"/>
      <c r="D60" s="526"/>
      <c r="E60" s="526"/>
      <c r="F60" s="526"/>
      <c r="G60" s="526"/>
      <c r="H60" s="526"/>
      <c r="I60" s="527"/>
    </row>
    <row r="61" spans="1:9" s="2" customFormat="1" ht="15" customHeight="1">
      <c r="A61" s="525" t="s">
        <v>58</v>
      </c>
      <c r="B61" s="526"/>
      <c r="C61" s="526"/>
      <c r="D61" s="526"/>
      <c r="E61" s="526"/>
      <c r="F61" s="526"/>
      <c r="G61" s="526"/>
      <c r="H61" s="526"/>
      <c r="I61" s="527"/>
    </row>
    <row r="62" spans="1:9" s="2" customFormat="1" ht="15" customHeight="1">
      <c r="A62" s="525" t="s">
        <v>59</v>
      </c>
      <c r="B62" s="526"/>
      <c r="C62" s="526"/>
      <c r="D62" s="526"/>
      <c r="E62" s="526"/>
      <c r="F62" s="526"/>
      <c r="G62" s="526"/>
      <c r="H62" s="526"/>
      <c r="I62" s="527"/>
    </row>
    <row r="63" spans="1:9" s="2" customFormat="1" ht="15" customHeight="1">
      <c r="A63" s="535" t="s">
        <v>60</v>
      </c>
      <c r="B63" s="536"/>
      <c r="C63" s="536"/>
      <c r="D63" s="536"/>
      <c r="E63" s="536"/>
      <c r="F63" s="536"/>
      <c r="G63" s="536"/>
      <c r="H63" s="536"/>
      <c r="I63" s="537"/>
    </row>
    <row r="64" spans="1:9" s="2" customFormat="1" ht="15" customHeight="1">
      <c r="A64" s="535" t="s">
        <v>43</v>
      </c>
      <c r="B64" s="536"/>
      <c r="C64" s="536"/>
      <c r="D64" s="536"/>
      <c r="E64" s="536"/>
      <c r="F64" s="536"/>
      <c r="G64" s="536"/>
      <c r="H64" s="536"/>
      <c r="I64" s="537"/>
    </row>
    <row r="65" spans="1:9" s="2" customFormat="1" ht="15" customHeight="1">
      <c r="A65" s="525" t="s">
        <v>61</v>
      </c>
      <c r="B65" s="526"/>
      <c r="C65" s="526"/>
      <c r="D65" s="526"/>
      <c r="E65" s="526"/>
      <c r="F65" s="526"/>
      <c r="G65" s="526"/>
      <c r="H65" s="526"/>
      <c r="I65" s="527"/>
    </row>
    <row r="66" spans="1:9" s="2" customFormat="1" ht="15" customHeight="1">
      <c r="A66" s="525" t="s">
        <v>44</v>
      </c>
      <c r="B66" s="526"/>
      <c r="C66" s="526"/>
      <c r="D66" s="526"/>
      <c r="E66" s="526"/>
      <c r="F66" s="526"/>
      <c r="G66" s="526"/>
      <c r="H66" s="526"/>
      <c r="I66" s="527"/>
    </row>
    <row r="67" spans="1:9" s="2" customFormat="1" ht="15" customHeight="1">
      <c r="A67" s="525" t="s">
        <v>62</v>
      </c>
      <c r="B67" s="526"/>
      <c r="C67" s="526"/>
      <c r="D67" s="526"/>
      <c r="E67" s="526"/>
      <c r="F67" s="526"/>
      <c r="G67" s="526"/>
      <c r="H67" s="526"/>
      <c r="I67" s="527"/>
    </row>
    <row r="68" spans="1:9" s="2" customFormat="1" ht="15" customHeight="1">
      <c r="A68" s="535" t="s">
        <v>63</v>
      </c>
      <c r="B68" s="536"/>
      <c r="C68" s="536"/>
      <c r="D68" s="536"/>
      <c r="E68" s="536"/>
      <c r="F68" s="536"/>
      <c r="G68" s="536"/>
      <c r="H68" s="536"/>
      <c r="I68" s="537"/>
    </row>
    <row r="69" spans="1:9" s="2" customFormat="1" ht="15" customHeight="1">
      <c r="A69" s="3"/>
      <c r="I69" s="4"/>
    </row>
    <row r="70" spans="1:9" s="2" customFormat="1" ht="15" customHeight="1">
      <c r="A70" s="3"/>
      <c r="I70" s="4"/>
    </row>
    <row r="71" spans="1:9" s="2" customFormat="1" ht="15" customHeight="1">
      <c r="A71" s="3"/>
      <c r="F71" s="460" t="s">
        <v>23</v>
      </c>
      <c r="G71" s="460"/>
      <c r="H71" s="460"/>
      <c r="I71" s="4"/>
    </row>
    <row r="72" spans="1:9" s="2" customFormat="1" ht="15" customHeight="1">
      <c r="A72" s="3"/>
      <c r="I72" s="4"/>
    </row>
    <row r="73" spans="1:9" s="2" customFormat="1" ht="15" customHeight="1">
      <c r="A73" s="3"/>
      <c r="I73" s="4"/>
    </row>
    <row r="74" spans="1:9" s="2" customFormat="1" ht="15" customHeight="1">
      <c r="A74" s="3"/>
      <c r="F74" s="460" t="s">
        <v>75</v>
      </c>
      <c r="G74" s="460"/>
      <c r="H74" s="460"/>
      <c r="I74" s="4"/>
    </row>
    <row r="75" spans="1:9" s="2" customFormat="1" ht="15" customHeight="1">
      <c r="A75" s="3"/>
      <c r="I75" s="4"/>
    </row>
    <row r="76" spans="1:9" s="2" customFormat="1" ht="15" customHeight="1">
      <c r="A76" s="3"/>
      <c r="I76" s="4"/>
    </row>
    <row r="77" spans="1:9" s="5" customFormat="1" ht="15" customHeight="1">
      <c r="A77" s="516" t="s">
        <v>55</v>
      </c>
      <c r="B77" s="517"/>
      <c r="C77" s="67">
        <v>30</v>
      </c>
      <c r="D77" s="5" t="s">
        <v>14</v>
      </c>
      <c r="G77" s="517" t="s">
        <v>53</v>
      </c>
      <c r="H77" s="517"/>
      <c r="I77" s="69"/>
    </row>
    <row r="78" spans="1:9" ht="15" customHeight="1">
      <c r="A78" s="339"/>
      <c r="I78" s="340"/>
    </row>
    <row r="79" spans="1:9" s="2" customFormat="1" ht="15" customHeight="1" thickBot="1">
      <c r="A79" s="6"/>
      <c r="B79" s="7"/>
      <c r="C79" s="32"/>
      <c r="D79" s="7"/>
      <c r="E79" s="7"/>
      <c r="F79" s="7"/>
      <c r="G79" s="8"/>
      <c r="H79" s="8"/>
      <c r="I79" s="9"/>
    </row>
    <row r="80" spans="1:9" s="2" customFormat="1" ht="15" customHeight="1" thickTop="1"/>
    <row r="81" s="2" customFormat="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</sheetData>
  <mergeCells count="34">
    <mergeCell ref="F71:H71"/>
    <mergeCell ref="F74:H74"/>
    <mergeCell ref="A77:B77"/>
    <mergeCell ref="G77:H77"/>
    <mergeCell ref="A63:I63"/>
    <mergeCell ref="A64:I64"/>
    <mergeCell ref="A65:I65"/>
    <mergeCell ref="A66:I66"/>
    <mergeCell ref="A67:I67"/>
    <mergeCell ref="A68:I68"/>
    <mergeCell ref="A62:I62"/>
    <mergeCell ref="A50:C50"/>
    <mergeCell ref="B51:C51"/>
    <mergeCell ref="B52:C52"/>
    <mergeCell ref="B53:C53"/>
    <mergeCell ref="B54:C54"/>
    <mergeCell ref="D54:F54"/>
    <mergeCell ref="A55:I55"/>
    <mergeCell ref="B56:I56"/>
    <mergeCell ref="A58:I58"/>
    <mergeCell ref="A60:I60"/>
    <mergeCell ref="A61:I61"/>
    <mergeCell ref="B15:D15"/>
    <mergeCell ref="A47:I47"/>
    <mergeCell ref="A48:C48"/>
    <mergeCell ref="G48:I48"/>
    <mergeCell ref="A49:C49"/>
    <mergeCell ref="B10:D10"/>
    <mergeCell ref="E10:F10"/>
    <mergeCell ref="A1:I1"/>
    <mergeCell ref="A2:I2"/>
    <mergeCell ref="A3:I3"/>
    <mergeCell ref="G7:H7"/>
    <mergeCell ref="G8:H8"/>
  </mergeCells>
  <printOptions horizontalCentered="1"/>
  <pageMargins left="0.25" right="0.25" top="0.5" bottom="0.25" header="0.511811023622047" footer="0.511811023622047"/>
  <pageSetup paperSize="5" scale="8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C7FD2-880B-4AF4-BEBA-F31382612653}">
  <sheetPr>
    <pageSetUpPr fitToPage="1"/>
  </sheetPr>
  <dimension ref="A1:R111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2" width="22.7109375" style="1" customWidth="1"/>
    <col min="3" max="3" width="12.7109375" style="1" customWidth="1"/>
    <col min="4" max="4" width="10.7109375" style="1" customWidth="1"/>
    <col min="5" max="9" width="12.7109375" style="1" customWidth="1"/>
    <col min="10" max="10" width="6.7109375" style="1" customWidth="1"/>
    <col min="11" max="12" width="12.7109375" style="1" customWidth="1"/>
    <col min="13" max="13" width="6.7109375" style="1" customWidth="1"/>
    <col min="14" max="15" width="12.7109375" style="1" customWidth="1"/>
    <col min="16" max="16" width="6.7109375" style="1" customWidth="1"/>
    <col min="17" max="24" width="12.7109375" style="1" customWidth="1"/>
    <col min="25" max="16384" width="9.140625" style="1"/>
  </cols>
  <sheetData>
    <row r="1" spans="1:18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  <c r="L1" s="349"/>
      <c r="M1" s="349"/>
      <c r="P1" s="349"/>
      <c r="Q1" s="349"/>
    </row>
    <row r="2" spans="1:18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  <c r="L2" s="349"/>
      <c r="M2" s="349"/>
      <c r="P2" s="349"/>
      <c r="Q2" s="349"/>
    </row>
    <row r="3" spans="1:18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  <c r="L3" s="349"/>
      <c r="M3" s="349"/>
      <c r="P3" s="349"/>
      <c r="Q3" s="349"/>
    </row>
    <row r="4" spans="1:18" s="2" customFormat="1" ht="15" customHeight="1">
      <c r="A4" s="279" t="s">
        <v>1</v>
      </c>
      <c r="B4" s="341" t="str">
        <f>'100 Series'!B4</f>
        <v>Merkley Oaks</v>
      </c>
      <c r="C4" s="138"/>
      <c r="D4" s="12"/>
      <c r="E4" s="12"/>
      <c r="F4" s="138"/>
      <c r="G4" s="280" t="s">
        <v>0</v>
      </c>
      <c r="H4" s="13">
        <f>'100 Series'!H4</f>
        <v>45748</v>
      </c>
      <c r="I4" s="4"/>
      <c r="L4" s="350"/>
      <c r="M4" s="349"/>
      <c r="P4" s="350"/>
      <c r="Q4" s="350"/>
    </row>
    <row r="5" spans="1:18" s="2" customFormat="1" ht="15" customHeight="1">
      <c r="A5" s="279" t="s">
        <v>3</v>
      </c>
      <c r="B5" s="342" t="str">
        <f>'200 Series'!B5</f>
        <v>200 Series</v>
      </c>
      <c r="F5" s="46"/>
      <c r="G5" s="280" t="s">
        <v>4</v>
      </c>
      <c r="H5" s="14" t="str">
        <f>'100 Series'!H5</f>
        <v>XXX - XXX</v>
      </c>
      <c r="I5" s="15"/>
      <c r="L5" s="349"/>
      <c r="M5" s="349"/>
      <c r="P5" s="349"/>
      <c r="Q5" s="349"/>
    </row>
    <row r="6" spans="1:18" s="2" customFormat="1" ht="15" customHeight="1">
      <c r="A6" s="279"/>
      <c r="B6" s="344" t="s">
        <v>2</v>
      </c>
      <c r="H6" s="60"/>
      <c r="I6" s="4"/>
      <c r="L6" s="349"/>
      <c r="M6" s="349"/>
      <c r="P6" s="349"/>
      <c r="Q6" s="349"/>
    </row>
    <row r="7" spans="1:18" s="2" customFormat="1" ht="15" customHeight="1">
      <c r="A7" s="279" t="s">
        <v>5</v>
      </c>
      <c r="B7" s="343" t="str">
        <f>'100 Series'!B7</f>
        <v>T.B.A.</v>
      </c>
      <c r="C7" s="61"/>
      <c r="D7" s="61"/>
      <c r="F7" s="480" t="str">
        <f>'100 Series'!G7</f>
        <v>CONTRACT PERIOD :</v>
      </c>
      <c r="G7" s="480"/>
      <c r="H7" s="480"/>
      <c r="I7" s="4"/>
      <c r="L7" s="349"/>
      <c r="M7" s="349"/>
      <c r="P7" s="349"/>
      <c r="Q7" s="349"/>
      <c r="R7" s="349"/>
    </row>
    <row r="8" spans="1:18" s="2" customFormat="1" ht="15" customHeight="1">
      <c r="A8" s="279" t="s">
        <v>7</v>
      </c>
      <c r="B8" s="14" t="str">
        <f>'100 Series'!B8</f>
        <v>A - 3</v>
      </c>
      <c r="F8" s="480" t="str">
        <f>'100 Series'!G8</f>
        <v>April 1, 2025 to March 31, 2026</v>
      </c>
      <c r="G8" s="521"/>
      <c r="H8" s="521"/>
      <c r="I8" s="15"/>
      <c r="L8" s="349"/>
      <c r="M8" s="349"/>
      <c r="P8" s="349"/>
      <c r="Q8" s="349"/>
      <c r="R8" s="349"/>
    </row>
    <row r="9" spans="1:18" s="2" customFormat="1" ht="15" customHeight="1" thickBot="1">
      <c r="A9" s="3"/>
      <c r="B9" s="61"/>
      <c r="I9" s="4"/>
      <c r="L9" s="349"/>
      <c r="M9" s="349"/>
      <c r="P9" s="349"/>
      <c r="Q9" s="349"/>
      <c r="R9" s="349"/>
    </row>
    <row r="10" spans="1:18" s="46" customFormat="1" ht="20.100000000000001" customHeight="1" thickTop="1" thickBot="1">
      <c r="A10" s="203"/>
      <c r="B10" s="241" t="s">
        <v>2</v>
      </c>
      <c r="C10" s="522" t="s">
        <v>2</v>
      </c>
      <c r="D10" s="523"/>
      <c r="E10" s="523"/>
      <c r="F10" s="524"/>
      <c r="G10" s="161" t="s">
        <v>8</v>
      </c>
      <c r="H10" s="159" t="s">
        <v>21</v>
      </c>
      <c r="I10" s="160" t="s">
        <v>9</v>
      </c>
      <c r="L10" s="351"/>
      <c r="M10" s="352"/>
      <c r="N10" s="2"/>
      <c r="O10" s="353"/>
      <c r="P10" s="12"/>
      <c r="Q10" s="354"/>
      <c r="R10" s="352"/>
    </row>
    <row r="11" spans="1:18" s="2" customFormat="1" ht="15" customHeight="1" thickTop="1">
      <c r="A11" s="204" t="s">
        <v>10</v>
      </c>
      <c r="B11" s="242"/>
      <c r="C11" s="122" t="s">
        <v>35</v>
      </c>
      <c r="D11" s="145"/>
      <c r="E11" s="123" t="s">
        <v>27</v>
      </c>
      <c r="F11" s="307" t="s">
        <v>2</v>
      </c>
      <c r="G11" s="255"/>
      <c r="H11" s="129"/>
      <c r="I11" s="130"/>
      <c r="L11" s="355"/>
      <c r="M11" s="349"/>
      <c r="O11" s="356"/>
      <c r="P11" s="61"/>
      <c r="Q11" s="357"/>
      <c r="R11" s="349"/>
    </row>
    <row r="12" spans="1:18" s="2" customFormat="1" ht="15" customHeight="1">
      <c r="A12" s="205"/>
      <c r="B12" s="243"/>
      <c r="C12" s="22" t="s">
        <v>16</v>
      </c>
      <c r="D12" s="146"/>
      <c r="E12" s="125" t="s">
        <v>97</v>
      </c>
      <c r="F12" s="308"/>
      <c r="G12" s="256"/>
      <c r="H12" s="131"/>
      <c r="I12" s="130"/>
      <c r="L12" s="355"/>
      <c r="M12" s="349"/>
      <c r="O12" s="356"/>
      <c r="P12" s="61"/>
      <c r="Q12" s="357"/>
      <c r="R12" s="349"/>
    </row>
    <row r="13" spans="1:18" s="2" customFormat="1" ht="15" customHeight="1">
      <c r="A13" s="155" t="s">
        <v>11</v>
      </c>
      <c r="B13" s="244"/>
      <c r="C13" s="22">
        <v>680</v>
      </c>
      <c r="D13" s="133"/>
      <c r="E13" s="23" t="s">
        <v>98</v>
      </c>
      <c r="F13" s="309" t="s">
        <v>2</v>
      </c>
      <c r="G13" s="257"/>
      <c r="H13" s="132"/>
      <c r="I13" s="130"/>
      <c r="L13" s="355"/>
      <c r="M13" s="349"/>
      <c r="O13" s="356"/>
      <c r="P13" s="61"/>
      <c r="Q13" s="357"/>
      <c r="R13" s="349"/>
    </row>
    <row r="14" spans="1:18" s="2" customFormat="1" ht="15" customHeight="1" thickBot="1">
      <c r="A14" s="206" t="s">
        <v>2</v>
      </c>
      <c r="B14" s="245"/>
      <c r="C14" s="240">
        <v>1</v>
      </c>
      <c r="D14" s="310"/>
      <c r="E14" s="133"/>
      <c r="F14" s="309" t="s">
        <v>2</v>
      </c>
      <c r="G14" s="257"/>
      <c r="H14" s="128">
        <v>0.13</v>
      </c>
      <c r="I14" s="15"/>
      <c r="L14" s="355"/>
      <c r="M14" s="349"/>
      <c r="O14" s="358"/>
      <c r="P14" s="61"/>
      <c r="Q14" s="359"/>
      <c r="R14" s="349"/>
    </row>
    <row r="15" spans="1:18" s="2" customFormat="1" ht="20.100000000000001" customHeight="1" thickTop="1" thickBot="1">
      <c r="A15" s="193" t="s">
        <v>12</v>
      </c>
      <c r="B15" s="258"/>
      <c r="C15" s="490"/>
      <c r="D15" s="491"/>
      <c r="E15" s="491"/>
      <c r="F15" s="492"/>
      <c r="G15" s="92"/>
      <c r="H15" s="57"/>
      <c r="I15" s="58"/>
      <c r="L15" s="360"/>
      <c r="M15" s="349"/>
      <c r="N15" s="361"/>
      <c r="O15" s="361"/>
      <c r="P15" s="61"/>
      <c r="Q15" s="360"/>
      <c r="R15" s="349"/>
    </row>
    <row r="16" spans="1:18" s="2" customFormat="1" ht="20.100000000000001" customHeight="1" thickTop="1" thickBot="1">
      <c r="A16" s="518" t="s">
        <v>68</v>
      </c>
      <c r="B16" s="519"/>
      <c r="C16" s="519"/>
      <c r="D16" s="519"/>
      <c r="E16" s="519"/>
      <c r="F16" s="519"/>
      <c r="G16" s="519"/>
      <c r="H16" s="519"/>
      <c r="I16" s="520"/>
      <c r="L16" s="349"/>
      <c r="M16" s="349"/>
      <c r="Q16" s="349"/>
      <c r="R16" s="349"/>
    </row>
    <row r="17" spans="1:18" s="118" customFormat="1" ht="15" customHeight="1" thickTop="1">
      <c r="A17" s="281"/>
      <c r="B17" s="235"/>
      <c r="C17" s="232"/>
      <c r="D17" s="55"/>
      <c r="E17" s="71"/>
      <c r="F17" s="223"/>
      <c r="G17" s="247"/>
      <c r="H17" s="248"/>
      <c r="I17" s="249"/>
      <c r="J17" s="144"/>
      <c r="L17" s="362"/>
      <c r="M17" s="363"/>
      <c r="N17" s="364"/>
      <c r="O17" s="178"/>
      <c r="P17" s="2"/>
      <c r="Q17" s="362"/>
      <c r="R17" s="363"/>
    </row>
    <row r="18" spans="1:18" s="118" customFormat="1" ht="15" customHeight="1">
      <c r="A18" s="153">
        <v>201</v>
      </c>
      <c r="B18" s="236" t="s">
        <v>65</v>
      </c>
      <c r="C18" s="380">
        <f>$D$50*$E18</f>
        <v>0</v>
      </c>
      <c r="D18" s="76"/>
      <c r="E18" s="41">
        <v>171</v>
      </c>
      <c r="F18" s="212"/>
      <c r="G18" s="377">
        <f>+C18</f>
        <v>0</v>
      </c>
      <c r="H18" s="375">
        <f>G18*H$14</f>
        <v>0</v>
      </c>
      <c r="I18" s="378">
        <f>G18+H18</f>
        <v>0</v>
      </c>
      <c r="K18" s="353"/>
      <c r="L18" s="365"/>
      <c r="M18" s="363"/>
      <c r="N18" s="364"/>
      <c r="O18" s="178"/>
      <c r="P18" s="2"/>
      <c r="Q18" s="366"/>
    </row>
    <row r="19" spans="1:18" s="118" customFormat="1" ht="15" customHeight="1">
      <c r="A19" s="153"/>
      <c r="B19" s="236" t="s">
        <v>66</v>
      </c>
      <c r="C19" s="380">
        <f>$D$50*$E19</f>
        <v>0</v>
      </c>
      <c r="D19" s="76"/>
      <c r="E19" s="41">
        <v>44</v>
      </c>
      <c r="F19" s="212"/>
      <c r="G19" s="377">
        <f>+C19</f>
        <v>0</v>
      </c>
      <c r="H19" s="375">
        <f>G19*H$14</f>
        <v>0</v>
      </c>
      <c r="I19" s="378">
        <f>G19+H19</f>
        <v>0</v>
      </c>
      <c r="K19" s="353"/>
      <c r="L19" s="365"/>
      <c r="M19" s="363"/>
      <c r="N19" s="364"/>
      <c r="O19" s="178"/>
      <c r="P19" s="2"/>
      <c r="Q19" s="366"/>
    </row>
    <row r="20" spans="1:18" s="363" customFormat="1" ht="15" customHeight="1">
      <c r="A20" s="447"/>
      <c r="B20" s="448"/>
      <c r="C20" s="449"/>
      <c r="D20" s="313"/>
      <c r="E20" s="147"/>
      <c r="F20" s="450"/>
      <c r="G20" s="451"/>
      <c r="H20" s="452"/>
      <c r="I20" s="453"/>
      <c r="K20" s="372"/>
      <c r="L20" s="365"/>
      <c r="N20" s="365"/>
      <c r="O20" s="454"/>
      <c r="P20" s="349"/>
      <c r="Q20" s="366"/>
    </row>
    <row r="21" spans="1:18" s="118" customFormat="1" ht="15" customHeight="1">
      <c r="A21" s="153">
        <v>203</v>
      </c>
      <c r="B21" s="236" t="s">
        <v>51</v>
      </c>
      <c r="C21" s="380">
        <f>$D$50*$E21</f>
        <v>0</v>
      </c>
      <c r="D21" s="76"/>
      <c r="E21" s="41">
        <v>452</v>
      </c>
      <c r="F21" s="212"/>
      <c r="G21" s="377">
        <f>+C21</f>
        <v>0</v>
      </c>
      <c r="H21" s="375">
        <f>G21*H$14</f>
        <v>0</v>
      </c>
      <c r="I21" s="378">
        <f>G21+H21</f>
        <v>0</v>
      </c>
      <c r="J21" s="363"/>
      <c r="K21" s="370"/>
      <c r="L21" s="362"/>
      <c r="M21" s="363"/>
      <c r="N21" s="137"/>
      <c r="O21" s="177"/>
      <c r="P21" s="2"/>
      <c r="Q21" s="366"/>
    </row>
    <row r="22" spans="1:18" s="118" customFormat="1" ht="15" customHeight="1">
      <c r="A22" s="153"/>
      <c r="B22" s="236" t="s">
        <v>65</v>
      </c>
      <c r="C22" s="380">
        <f>$D$50*$E22</f>
        <v>0</v>
      </c>
      <c r="D22" s="76"/>
      <c r="E22" s="41">
        <v>169</v>
      </c>
      <c r="F22" s="212"/>
      <c r="G22" s="377">
        <f>+C22</f>
        <v>0</v>
      </c>
      <c r="H22" s="375">
        <f>G22*H$14</f>
        <v>0</v>
      </c>
      <c r="I22" s="378">
        <f>G22+H22</f>
        <v>0</v>
      </c>
      <c r="J22" s="363"/>
      <c r="K22" s="370"/>
      <c r="L22" s="365"/>
      <c r="M22" s="363"/>
      <c r="N22" s="364"/>
      <c r="O22" s="364"/>
      <c r="P22" s="2"/>
      <c r="Q22" s="366"/>
    </row>
    <row r="23" spans="1:18" s="118" customFormat="1" ht="15" customHeight="1">
      <c r="A23" s="311"/>
      <c r="B23" s="236" t="s">
        <v>66</v>
      </c>
      <c r="C23" s="380">
        <f>$D$50*$E23</f>
        <v>0</v>
      </c>
      <c r="D23" s="76"/>
      <c r="E23" s="41">
        <v>44</v>
      </c>
      <c r="F23" s="212"/>
      <c r="G23" s="377">
        <f>+C23</f>
        <v>0</v>
      </c>
      <c r="H23" s="375">
        <f>G23*H$14</f>
        <v>0</v>
      </c>
      <c r="I23" s="378">
        <f>G23+H23</f>
        <v>0</v>
      </c>
      <c r="J23" s="363"/>
      <c r="K23" s="370"/>
      <c r="L23" s="362"/>
      <c r="M23" s="363"/>
      <c r="N23" s="137"/>
      <c r="O23" s="177"/>
      <c r="P23" s="2"/>
      <c r="Q23" s="366"/>
    </row>
    <row r="24" spans="1:18" s="118" customFormat="1" ht="15" customHeight="1">
      <c r="A24" s="311"/>
      <c r="B24" s="456"/>
      <c r="C24" s="449"/>
      <c r="D24" s="313"/>
      <c r="E24" s="147"/>
      <c r="F24" s="450"/>
      <c r="G24" s="451"/>
      <c r="H24" s="452"/>
      <c r="I24" s="453"/>
      <c r="J24" s="363"/>
      <c r="K24" s="370"/>
      <c r="L24" s="365"/>
      <c r="M24" s="363"/>
      <c r="N24" s="364"/>
      <c r="O24" s="364"/>
      <c r="P24" s="2"/>
      <c r="Q24" s="366"/>
    </row>
    <row r="25" spans="1:18" s="118" customFormat="1" ht="15" customHeight="1">
      <c r="A25" s="311"/>
      <c r="B25" s="455"/>
      <c r="C25" s="449"/>
      <c r="D25" s="329"/>
      <c r="E25" s="147"/>
      <c r="F25" s="450"/>
      <c r="G25" s="451"/>
      <c r="H25" s="452"/>
      <c r="I25" s="453"/>
      <c r="J25" s="363"/>
      <c r="K25" s="370"/>
      <c r="L25" s="362"/>
      <c r="M25" s="363"/>
      <c r="N25" s="137"/>
      <c r="O25" s="137"/>
      <c r="P25" s="2"/>
      <c r="Q25" s="366"/>
    </row>
    <row r="26" spans="1:18" s="118" customFormat="1" ht="15" customHeight="1">
      <c r="A26" s="311"/>
      <c r="B26" s="456"/>
      <c r="C26" s="449"/>
      <c r="D26" s="313"/>
      <c r="E26" s="147"/>
      <c r="F26" s="450"/>
      <c r="G26" s="451"/>
      <c r="H26" s="452"/>
      <c r="I26" s="453"/>
      <c r="J26" s="363"/>
      <c r="K26" s="370"/>
      <c r="L26" s="365"/>
      <c r="M26" s="363"/>
      <c r="N26" s="364"/>
      <c r="O26" s="364"/>
      <c r="P26" s="2"/>
      <c r="Q26" s="366"/>
    </row>
    <row r="27" spans="1:18" s="118" customFormat="1" ht="15" customHeight="1">
      <c r="A27" s="311"/>
      <c r="B27" s="455"/>
      <c r="C27" s="449"/>
      <c r="D27" s="329"/>
      <c r="E27" s="147"/>
      <c r="F27" s="450"/>
      <c r="G27" s="451"/>
      <c r="H27" s="452"/>
      <c r="I27" s="453"/>
      <c r="J27" s="363"/>
      <c r="K27" s="370"/>
      <c r="L27" s="362"/>
      <c r="M27" s="363"/>
      <c r="N27" s="137"/>
      <c r="O27" s="177"/>
      <c r="P27" s="2"/>
      <c r="Q27" s="366"/>
    </row>
    <row r="28" spans="1:18" s="118" customFormat="1" ht="15" customHeight="1">
      <c r="A28" s="311"/>
      <c r="B28" s="456"/>
      <c r="C28" s="449"/>
      <c r="D28" s="313"/>
      <c r="E28" s="147"/>
      <c r="F28" s="450"/>
      <c r="G28" s="451"/>
      <c r="H28" s="452"/>
      <c r="I28" s="453"/>
      <c r="J28" s="363"/>
      <c r="K28" s="370"/>
      <c r="L28" s="365"/>
      <c r="M28" s="363"/>
      <c r="N28" s="364"/>
      <c r="O28" s="364"/>
      <c r="P28" s="2"/>
      <c r="Q28" s="366"/>
    </row>
    <row r="29" spans="1:18" s="113" customFormat="1" ht="15" customHeight="1">
      <c r="A29" s="311"/>
      <c r="B29" s="457"/>
      <c r="C29" s="449"/>
      <c r="D29" s="313"/>
      <c r="E29" s="147"/>
      <c r="F29" s="450"/>
      <c r="G29" s="451"/>
      <c r="H29" s="452"/>
      <c r="I29" s="453"/>
      <c r="J29" s="458"/>
      <c r="K29" s="370"/>
      <c r="L29" s="137"/>
      <c r="N29" s="364"/>
      <c r="O29" s="178"/>
      <c r="P29" s="2"/>
      <c r="Q29" s="367"/>
    </row>
    <row r="30" spans="1:18" s="118" customFormat="1" ht="15" customHeight="1">
      <c r="A30" s="311"/>
      <c r="B30" s="456"/>
      <c r="C30" s="449"/>
      <c r="D30" s="313"/>
      <c r="E30" s="147"/>
      <c r="F30" s="450"/>
      <c r="G30" s="451"/>
      <c r="H30" s="452"/>
      <c r="I30" s="453"/>
      <c r="J30" s="363"/>
      <c r="K30" s="370"/>
      <c r="L30" s="365"/>
      <c r="M30" s="363"/>
      <c r="N30" s="364"/>
      <c r="O30" s="364"/>
      <c r="P30" s="2"/>
      <c r="Q30" s="366"/>
    </row>
    <row r="31" spans="1:18" s="118" customFormat="1" ht="15" customHeight="1">
      <c r="A31" s="311"/>
      <c r="B31" s="455"/>
      <c r="C31" s="449"/>
      <c r="D31" s="329"/>
      <c r="E31" s="147"/>
      <c r="F31" s="450"/>
      <c r="G31" s="451"/>
      <c r="H31" s="452"/>
      <c r="I31" s="453"/>
      <c r="J31" s="363"/>
      <c r="K31" s="370"/>
      <c r="L31" s="362"/>
      <c r="M31" s="363"/>
      <c r="N31" s="137"/>
      <c r="O31" s="137"/>
      <c r="P31" s="2"/>
      <c r="Q31" s="366"/>
    </row>
    <row r="32" spans="1:18" s="118" customFormat="1" ht="15" customHeight="1">
      <c r="A32" s="311"/>
      <c r="B32" s="456"/>
      <c r="C32" s="449"/>
      <c r="D32" s="313"/>
      <c r="E32" s="147"/>
      <c r="F32" s="450"/>
      <c r="G32" s="451"/>
      <c r="H32" s="452"/>
      <c r="I32" s="453"/>
      <c r="J32" s="363"/>
      <c r="K32" s="370"/>
      <c r="L32" s="365"/>
      <c r="M32" s="363"/>
      <c r="N32" s="364"/>
      <c r="O32" s="364"/>
      <c r="P32" s="2"/>
      <c r="Q32" s="366"/>
    </row>
    <row r="33" spans="1:17" s="118" customFormat="1" ht="15" customHeight="1">
      <c r="A33" s="311"/>
      <c r="B33" s="455"/>
      <c r="C33" s="449"/>
      <c r="D33" s="329"/>
      <c r="E33" s="147"/>
      <c r="F33" s="450"/>
      <c r="G33" s="451"/>
      <c r="H33" s="452"/>
      <c r="I33" s="453"/>
      <c r="J33" s="363"/>
      <c r="K33" s="372"/>
      <c r="L33" s="362"/>
      <c r="M33" s="363"/>
      <c r="N33" s="364"/>
      <c r="O33" s="178"/>
      <c r="P33" s="2"/>
      <c r="Q33" s="366"/>
    </row>
    <row r="34" spans="1:17" s="113" customFormat="1" ht="15" customHeight="1">
      <c r="A34" s="311"/>
      <c r="B34" s="457"/>
      <c r="C34" s="459"/>
      <c r="D34" s="313"/>
      <c r="E34" s="147"/>
      <c r="F34" s="450"/>
      <c r="G34" s="429"/>
      <c r="H34" s="313"/>
      <c r="I34" s="317"/>
      <c r="J34" s="458"/>
      <c r="K34" s="458"/>
      <c r="L34" s="137"/>
      <c r="N34" s="364"/>
      <c r="O34" s="178"/>
      <c r="P34" s="2"/>
      <c r="Q34" s="137"/>
    </row>
    <row r="35" spans="1:17" s="113" customFormat="1" ht="15" customHeight="1">
      <c r="A35" s="153"/>
      <c r="B35" s="238"/>
      <c r="C35" s="233"/>
      <c r="D35" s="76"/>
      <c r="E35" s="41"/>
      <c r="F35" s="212"/>
      <c r="G35" s="94"/>
      <c r="H35" s="36"/>
      <c r="I35" s="38"/>
      <c r="L35" s="137"/>
      <c r="N35" s="137"/>
      <c r="O35" s="137"/>
      <c r="P35" s="2"/>
      <c r="Q35" s="137"/>
    </row>
    <row r="36" spans="1:17" s="113" customFormat="1" ht="15" customHeight="1">
      <c r="A36" s="153"/>
      <c r="B36" s="238"/>
      <c r="C36" s="233"/>
      <c r="D36" s="76"/>
      <c r="E36" s="41"/>
      <c r="F36" s="212"/>
      <c r="G36" s="94"/>
      <c r="H36" s="36"/>
      <c r="I36" s="38"/>
      <c r="L36" s="137"/>
      <c r="N36" s="137"/>
      <c r="O36" s="137"/>
      <c r="P36" s="2"/>
      <c r="Q36" s="137"/>
    </row>
    <row r="37" spans="1:17" s="113" customFormat="1" ht="15" customHeight="1">
      <c r="A37" s="153"/>
      <c r="B37" s="238"/>
      <c r="C37" s="217"/>
      <c r="D37" s="76"/>
      <c r="E37" s="41"/>
      <c r="F37" s="212"/>
      <c r="G37" s="110"/>
      <c r="H37" s="76"/>
      <c r="I37" s="77"/>
      <c r="L37" s="137"/>
      <c r="N37" s="137"/>
      <c r="O37" s="137"/>
      <c r="P37" s="2"/>
      <c r="Q37" s="137"/>
    </row>
    <row r="38" spans="1:17" s="113" customFormat="1" ht="15" customHeight="1">
      <c r="A38" s="153"/>
      <c r="B38" s="238"/>
      <c r="C38" s="233"/>
      <c r="D38" s="76"/>
      <c r="E38" s="41"/>
      <c r="F38" s="212"/>
      <c r="G38" s="94"/>
      <c r="H38" s="36"/>
      <c r="I38" s="38"/>
      <c r="L38" s="137"/>
      <c r="N38" s="137"/>
      <c r="O38" s="137"/>
      <c r="P38" s="2"/>
      <c r="Q38" s="137"/>
    </row>
    <row r="39" spans="1:17" s="113" customFormat="1" ht="15" customHeight="1">
      <c r="A39" s="153"/>
      <c r="B39" s="238"/>
      <c r="C39" s="217"/>
      <c r="D39" s="76"/>
      <c r="E39" s="41"/>
      <c r="F39" s="212"/>
      <c r="G39" s="110"/>
      <c r="H39" s="76"/>
      <c r="I39" s="77"/>
      <c r="L39" s="137"/>
      <c r="N39" s="137"/>
      <c r="O39" s="137"/>
      <c r="P39" s="2"/>
      <c r="Q39" s="137"/>
    </row>
    <row r="40" spans="1:17" s="113" customFormat="1" ht="15" customHeight="1">
      <c r="A40" s="153"/>
      <c r="B40" s="238"/>
      <c r="C40" s="217"/>
      <c r="D40" s="76"/>
      <c r="E40" s="41"/>
      <c r="F40" s="212"/>
      <c r="G40" s="110"/>
      <c r="H40" s="76"/>
      <c r="I40" s="77"/>
      <c r="L40" s="137"/>
      <c r="N40" s="137"/>
      <c r="O40" s="137"/>
      <c r="P40" s="2"/>
      <c r="Q40" s="137"/>
    </row>
    <row r="41" spans="1:17" s="113" customFormat="1" ht="15" customHeight="1">
      <c r="A41" s="153"/>
      <c r="B41" s="238"/>
      <c r="C41" s="217"/>
      <c r="D41" s="76"/>
      <c r="E41" s="41"/>
      <c r="F41" s="212"/>
      <c r="G41" s="110"/>
      <c r="H41" s="76"/>
      <c r="I41" s="77"/>
      <c r="L41" s="137"/>
      <c r="N41" s="137"/>
      <c r="O41" s="137"/>
      <c r="P41" s="2"/>
      <c r="Q41" s="137"/>
    </row>
    <row r="42" spans="1:17" s="113" customFormat="1" ht="15" customHeight="1">
      <c r="A42" s="153"/>
      <c r="B42" s="238"/>
      <c r="C42" s="217"/>
      <c r="D42" s="76"/>
      <c r="E42" s="41"/>
      <c r="F42" s="212"/>
      <c r="G42" s="110"/>
      <c r="H42" s="76"/>
      <c r="I42" s="77"/>
      <c r="L42" s="137"/>
      <c r="N42" s="137"/>
      <c r="O42" s="137"/>
      <c r="P42" s="2"/>
      <c r="Q42" s="137"/>
    </row>
    <row r="43" spans="1:17" s="113" customFormat="1" ht="15" customHeight="1">
      <c r="A43" s="153"/>
      <c r="B43" s="238"/>
      <c r="C43" s="217"/>
      <c r="D43" s="76"/>
      <c r="E43" s="41"/>
      <c r="F43" s="212"/>
      <c r="G43" s="110"/>
      <c r="H43" s="76"/>
      <c r="I43" s="77"/>
      <c r="L43" s="137"/>
      <c r="N43" s="137"/>
      <c r="O43" s="177"/>
      <c r="P43" s="2"/>
      <c r="Q43" s="137"/>
    </row>
    <row r="44" spans="1:17" s="113" customFormat="1" ht="15" customHeight="1">
      <c r="A44" s="153"/>
      <c r="B44" s="238"/>
      <c r="C44" s="233"/>
      <c r="D44" s="76"/>
      <c r="E44" s="41"/>
      <c r="F44" s="212"/>
      <c r="G44" s="94"/>
      <c r="H44" s="36"/>
      <c r="I44" s="38"/>
      <c r="L44" s="137"/>
      <c r="N44" s="137"/>
      <c r="O44" s="137"/>
      <c r="P44" s="2"/>
      <c r="Q44" s="137"/>
    </row>
    <row r="45" spans="1:17" s="113" customFormat="1" ht="15" customHeight="1">
      <c r="A45" s="153"/>
      <c r="B45" s="238"/>
      <c r="C45" s="217"/>
      <c r="D45" s="76"/>
      <c r="E45" s="41"/>
      <c r="F45" s="212"/>
      <c r="G45" s="110"/>
      <c r="H45" s="76"/>
      <c r="I45" s="77"/>
      <c r="L45" s="137"/>
      <c r="N45" s="137"/>
      <c r="O45" s="137"/>
      <c r="P45" s="2"/>
      <c r="Q45" s="137"/>
    </row>
    <row r="46" spans="1:17" s="113" customFormat="1" ht="15" customHeight="1" thickBot="1">
      <c r="A46" s="282"/>
      <c r="B46" s="239"/>
      <c r="C46" s="234"/>
      <c r="D46" s="152"/>
      <c r="E46" s="135"/>
      <c r="F46" s="246"/>
      <c r="G46" s="250"/>
      <c r="H46" s="151"/>
      <c r="I46" s="251"/>
      <c r="L46" s="137"/>
      <c r="N46" s="364"/>
      <c r="O46" s="178"/>
      <c r="P46" s="2"/>
      <c r="Q46" s="137"/>
    </row>
    <row r="47" spans="1:17" s="113" customFormat="1" ht="15" customHeight="1" thickTop="1">
      <c r="A47" s="529"/>
      <c r="B47" s="530"/>
      <c r="C47" s="530"/>
      <c r="D47" s="530"/>
      <c r="E47" s="530"/>
      <c r="F47" s="530"/>
      <c r="G47" s="530"/>
      <c r="H47" s="530"/>
      <c r="I47" s="531"/>
      <c r="L47" s="137"/>
      <c r="N47" s="137"/>
      <c r="O47" s="137"/>
      <c r="P47" s="2"/>
      <c r="Q47" s="137"/>
    </row>
    <row r="48" spans="1:17" s="113" customFormat="1" ht="18" customHeight="1" thickBot="1">
      <c r="A48" s="538" t="s">
        <v>67</v>
      </c>
      <c r="B48" s="539"/>
      <c r="C48" s="540"/>
      <c r="D48" s="373">
        <v>0</v>
      </c>
      <c r="E48" s="148" t="s">
        <v>47</v>
      </c>
      <c r="F48" s="55"/>
      <c r="G48" s="149"/>
      <c r="H48" s="149"/>
      <c r="I48" s="150"/>
      <c r="L48" s="368"/>
      <c r="N48" s="137"/>
      <c r="O48" s="137"/>
      <c r="P48" s="2"/>
      <c r="Q48" s="368"/>
    </row>
    <row r="49" spans="1:17" s="113" customFormat="1" ht="18" customHeight="1" thickTop="1" thickBot="1">
      <c r="A49" s="513" t="s">
        <v>29</v>
      </c>
      <c r="B49" s="514"/>
      <c r="C49" s="515"/>
      <c r="D49" s="345">
        <v>0</v>
      </c>
      <c r="E49" s="49" t="s">
        <v>47</v>
      </c>
      <c r="F49" s="35" t="s">
        <v>2</v>
      </c>
      <c r="G49" s="35"/>
      <c r="H49" s="35"/>
      <c r="I49" s="136"/>
      <c r="L49" s="368"/>
      <c r="N49" s="364"/>
      <c r="O49" s="178"/>
      <c r="P49" s="2"/>
      <c r="Q49" s="368"/>
    </row>
    <row r="50" spans="1:17" s="113" customFormat="1" ht="18" customHeight="1" thickTop="1" thickBot="1">
      <c r="A50" s="541" t="s">
        <v>56</v>
      </c>
      <c r="B50" s="542"/>
      <c r="C50" s="543"/>
      <c r="D50" s="346">
        <v>0</v>
      </c>
      <c r="E50" s="49" t="s">
        <v>47</v>
      </c>
      <c r="F50" s="35"/>
      <c r="G50" s="37"/>
      <c r="H50" s="36"/>
      <c r="I50" s="38"/>
      <c r="L50" s="368"/>
      <c r="N50" s="137"/>
      <c r="O50" s="177"/>
      <c r="P50" s="2"/>
      <c r="Q50" s="368"/>
    </row>
    <row r="51" spans="1:17" s="113" customFormat="1" ht="18" customHeight="1" thickTop="1">
      <c r="A51" s="33"/>
      <c r="B51" s="496" t="s">
        <v>20</v>
      </c>
      <c r="C51" s="506"/>
      <c r="D51" s="347">
        <v>0</v>
      </c>
      <c r="E51" s="35" t="s">
        <v>48</v>
      </c>
      <c r="F51" s="35"/>
      <c r="G51" s="36"/>
      <c r="H51" s="36"/>
      <c r="I51" s="38"/>
      <c r="L51" s="368"/>
      <c r="N51" s="137"/>
      <c r="O51" s="137"/>
      <c r="P51" s="2"/>
      <c r="Q51" s="368"/>
    </row>
    <row r="52" spans="1:17" s="113" customFormat="1" ht="18" customHeight="1">
      <c r="A52" s="47"/>
      <c r="B52" s="496" t="s">
        <v>50</v>
      </c>
      <c r="C52" s="506"/>
      <c r="D52" s="348">
        <v>0</v>
      </c>
      <c r="E52" s="35" t="s">
        <v>48</v>
      </c>
      <c r="F52" s="35"/>
      <c r="G52" s="134"/>
      <c r="H52" s="76"/>
      <c r="I52" s="77"/>
      <c r="L52" s="368"/>
      <c r="N52" s="137"/>
      <c r="O52" s="137"/>
      <c r="P52" s="2"/>
      <c r="Q52" s="368"/>
    </row>
    <row r="53" spans="1:17" s="113" customFormat="1" ht="18" customHeight="1">
      <c r="A53" s="33"/>
      <c r="B53" s="496" t="s">
        <v>30</v>
      </c>
      <c r="C53" s="506"/>
      <c r="D53" s="348">
        <v>0</v>
      </c>
      <c r="E53" s="54" t="s">
        <v>49</v>
      </c>
      <c r="F53" s="35"/>
      <c r="G53" s="134"/>
      <c r="H53" s="76"/>
      <c r="I53" s="77"/>
      <c r="L53" s="369"/>
      <c r="N53" s="364"/>
      <c r="O53" s="178"/>
      <c r="P53" s="2"/>
      <c r="Q53" s="369"/>
    </row>
    <row r="54" spans="1:17" s="113" customFormat="1" ht="18" customHeight="1">
      <c r="A54" s="33"/>
      <c r="B54" s="496" t="s">
        <v>25</v>
      </c>
      <c r="C54" s="506"/>
      <c r="D54" s="504" t="s">
        <v>26</v>
      </c>
      <c r="E54" s="505"/>
      <c r="F54" s="35"/>
      <c r="G54" s="78"/>
      <c r="H54" s="78"/>
      <c r="I54" s="79"/>
      <c r="N54" s="364"/>
      <c r="O54" s="178"/>
      <c r="P54" s="2"/>
    </row>
    <row r="55" spans="1:17" s="113" customFormat="1" ht="15" customHeight="1" thickBot="1">
      <c r="A55" s="532" t="s">
        <v>2</v>
      </c>
      <c r="B55" s="533"/>
      <c r="C55" s="533"/>
      <c r="D55" s="533"/>
      <c r="E55" s="533"/>
      <c r="F55" s="533"/>
      <c r="G55" s="533"/>
      <c r="H55" s="533"/>
      <c r="I55" s="534"/>
      <c r="L55" s="137"/>
      <c r="N55" s="137"/>
      <c r="O55" s="137"/>
      <c r="P55" s="2"/>
      <c r="Q55" s="137"/>
    </row>
    <row r="56" spans="1:17" s="2" customFormat="1" ht="20.100000000000001" customHeight="1" thickTop="1" thickBot="1">
      <c r="A56" s="42" t="s">
        <v>13</v>
      </c>
      <c r="B56" s="528" t="str">
        <f>'100 Series'!B$53</f>
        <v>Hourly Rate for Repairs and Authorized Service Outside of Contractual Obligations is  = $0.00 / Hr.</v>
      </c>
      <c r="C56" s="528"/>
      <c r="D56" s="528"/>
      <c r="E56" s="528"/>
      <c r="F56" s="528"/>
      <c r="G56" s="528"/>
      <c r="H56" s="528"/>
      <c r="I56" s="528"/>
      <c r="N56" s="46"/>
      <c r="O56" s="46"/>
      <c r="P56" s="140"/>
    </row>
    <row r="57" spans="1:17" s="2" customFormat="1" ht="15" customHeight="1" thickTop="1">
      <c r="A57" s="3"/>
      <c r="I57" s="31" t="s">
        <v>2</v>
      </c>
      <c r="N57" s="46"/>
      <c r="O57" s="46"/>
      <c r="P57" s="140"/>
    </row>
    <row r="58" spans="1:17" s="2" customFormat="1" ht="15" customHeight="1">
      <c r="A58" s="484" t="s">
        <v>19</v>
      </c>
      <c r="B58" s="485"/>
      <c r="C58" s="485"/>
      <c r="D58" s="485"/>
      <c r="E58" s="485"/>
      <c r="F58" s="485"/>
      <c r="G58" s="485"/>
      <c r="H58" s="485"/>
      <c r="I58" s="486"/>
      <c r="P58" s="140"/>
    </row>
    <row r="59" spans="1:17" s="2" customFormat="1" ht="15" customHeight="1">
      <c r="A59" s="3"/>
      <c r="I59" s="4"/>
      <c r="N59" s="46"/>
      <c r="O59" s="46"/>
      <c r="P59" s="46"/>
    </row>
    <row r="60" spans="1:17" s="2" customFormat="1" ht="15" customHeight="1">
      <c r="A60" s="525" t="s">
        <v>57</v>
      </c>
      <c r="B60" s="526"/>
      <c r="C60" s="526"/>
      <c r="D60" s="526"/>
      <c r="E60" s="526"/>
      <c r="F60" s="526"/>
      <c r="G60" s="526"/>
      <c r="H60" s="526"/>
      <c r="I60" s="527"/>
    </row>
    <row r="61" spans="1:17" s="2" customFormat="1" ht="15" customHeight="1">
      <c r="A61" s="525" t="s">
        <v>58</v>
      </c>
      <c r="B61" s="526"/>
      <c r="C61" s="526"/>
      <c r="D61" s="526"/>
      <c r="E61" s="526"/>
      <c r="F61" s="526"/>
      <c r="G61" s="526"/>
      <c r="H61" s="526"/>
      <c r="I61" s="527"/>
    </row>
    <row r="62" spans="1:17" s="2" customFormat="1" ht="15" customHeight="1">
      <c r="A62" s="525" t="s">
        <v>59</v>
      </c>
      <c r="B62" s="526"/>
      <c r="C62" s="526"/>
      <c r="D62" s="526"/>
      <c r="E62" s="526"/>
      <c r="F62" s="526"/>
      <c r="G62" s="526"/>
      <c r="H62" s="526"/>
      <c r="I62" s="527"/>
    </row>
    <row r="63" spans="1:17" s="2" customFormat="1" ht="15" customHeight="1">
      <c r="A63" s="535" t="s">
        <v>60</v>
      </c>
      <c r="B63" s="536"/>
      <c r="C63" s="536"/>
      <c r="D63" s="536"/>
      <c r="E63" s="536"/>
      <c r="F63" s="536"/>
      <c r="G63" s="536"/>
      <c r="H63" s="536"/>
      <c r="I63" s="537"/>
    </row>
    <row r="64" spans="1:17" s="2" customFormat="1" ht="15" customHeight="1">
      <c r="A64" s="535" t="s">
        <v>43</v>
      </c>
      <c r="B64" s="536"/>
      <c r="C64" s="536"/>
      <c r="D64" s="536"/>
      <c r="E64" s="536"/>
      <c r="F64" s="536"/>
      <c r="G64" s="536"/>
      <c r="H64" s="536"/>
      <c r="I64" s="537"/>
    </row>
    <row r="65" spans="1:16" s="2" customFormat="1" ht="15" customHeight="1">
      <c r="A65" s="525" t="s">
        <v>61</v>
      </c>
      <c r="B65" s="526"/>
      <c r="C65" s="526"/>
      <c r="D65" s="526"/>
      <c r="E65" s="526"/>
      <c r="F65" s="526"/>
      <c r="G65" s="526"/>
      <c r="H65" s="526"/>
      <c r="I65" s="527"/>
    </row>
    <row r="66" spans="1:16" s="2" customFormat="1" ht="15" customHeight="1">
      <c r="A66" s="525" t="s">
        <v>44</v>
      </c>
      <c r="B66" s="526"/>
      <c r="C66" s="526"/>
      <c r="D66" s="526"/>
      <c r="E66" s="526"/>
      <c r="F66" s="526"/>
      <c r="G66" s="526"/>
      <c r="H66" s="526"/>
      <c r="I66" s="527"/>
    </row>
    <row r="67" spans="1:16" s="2" customFormat="1" ht="15" customHeight="1">
      <c r="A67" s="525" t="s">
        <v>62</v>
      </c>
      <c r="B67" s="526"/>
      <c r="C67" s="526"/>
      <c r="D67" s="526"/>
      <c r="E67" s="526"/>
      <c r="F67" s="526"/>
      <c r="G67" s="526"/>
      <c r="H67" s="526"/>
      <c r="I67" s="527"/>
    </row>
    <row r="68" spans="1:16" s="2" customFormat="1" ht="15" customHeight="1">
      <c r="A68" s="535" t="s">
        <v>63</v>
      </c>
      <c r="B68" s="536"/>
      <c r="C68" s="536"/>
      <c r="D68" s="536"/>
      <c r="E68" s="536"/>
      <c r="F68" s="536"/>
      <c r="G68" s="536"/>
      <c r="H68" s="536"/>
      <c r="I68" s="537"/>
    </row>
    <row r="69" spans="1:16" s="2" customFormat="1" ht="15" customHeight="1">
      <c r="A69" s="3"/>
      <c r="I69" s="4"/>
    </row>
    <row r="70" spans="1:16" s="2" customFormat="1" ht="15" customHeight="1">
      <c r="A70" s="3"/>
      <c r="F70" s="460" t="s">
        <v>23</v>
      </c>
      <c r="G70" s="460"/>
      <c r="H70" s="460"/>
      <c r="I70" s="4"/>
    </row>
    <row r="71" spans="1:16" s="2" customFormat="1" ht="15" customHeight="1">
      <c r="A71" s="3"/>
      <c r="I71" s="4"/>
    </row>
    <row r="72" spans="1:16" s="2" customFormat="1" ht="15" customHeight="1">
      <c r="A72" s="3"/>
      <c r="I72" s="4"/>
    </row>
    <row r="73" spans="1:16" s="2" customFormat="1" ht="15" customHeight="1">
      <c r="A73" s="3"/>
      <c r="F73" s="460" t="s">
        <v>75</v>
      </c>
      <c r="G73" s="460"/>
      <c r="H73" s="460"/>
      <c r="I73" s="4"/>
    </row>
    <row r="74" spans="1:16" s="2" customFormat="1" ht="15" customHeight="1">
      <c r="A74" s="3"/>
      <c r="I74" s="4"/>
    </row>
    <row r="75" spans="1:16" s="2" customFormat="1" ht="15" customHeight="1">
      <c r="A75" s="3"/>
      <c r="I75" s="4"/>
    </row>
    <row r="76" spans="1:16" s="5" customFormat="1" ht="15" customHeight="1">
      <c r="A76" s="516" t="s">
        <v>55</v>
      </c>
      <c r="B76" s="517"/>
      <c r="C76" s="67">
        <v>30</v>
      </c>
      <c r="D76" s="5" t="s">
        <v>14</v>
      </c>
      <c r="F76" s="517" t="s">
        <v>53</v>
      </c>
      <c r="G76" s="517"/>
      <c r="I76" s="69"/>
      <c r="N76" s="2"/>
      <c r="O76" s="2"/>
      <c r="P76" s="2"/>
    </row>
    <row r="77" spans="1:16" s="2" customFormat="1" ht="15" customHeight="1">
      <c r="A77" s="3" t="s">
        <v>54</v>
      </c>
      <c r="C77" s="67"/>
      <c r="E77" s="2" t="s">
        <v>52</v>
      </c>
      <c r="I77" s="4"/>
    </row>
    <row r="78" spans="1:16" s="2" customFormat="1" ht="15" customHeight="1" thickBot="1">
      <c r="A78" s="6"/>
      <c r="B78" s="7"/>
      <c r="C78" s="32"/>
      <c r="D78" s="7"/>
      <c r="E78" s="7"/>
      <c r="F78" s="7"/>
      <c r="G78" s="8"/>
      <c r="H78" s="8"/>
      <c r="I78" s="9"/>
      <c r="N78" s="5"/>
      <c r="O78" s="5"/>
      <c r="P78" s="5"/>
    </row>
    <row r="79" spans="1:16" s="2" customFormat="1" ht="15" customHeight="1" thickTop="1"/>
    <row r="80" spans="1:16" s="2" customFormat="1" ht="15" customHeight="1">
      <c r="N80" s="1"/>
      <c r="O80" s="1"/>
      <c r="P80" s="1"/>
    </row>
    <row r="81" spans="14:16" s="2" customFormat="1" ht="15" customHeight="1">
      <c r="N81" s="1"/>
      <c r="O81" s="1"/>
      <c r="P81" s="1"/>
    </row>
    <row r="82" spans="14:16" s="2" customFormat="1" ht="15" customHeight="1">
      <c r="N82" s="1"/>
      <c r="O82" s="1"/>
      <c r="P82" s="1"/>
    </row>
    <row r="83" spans="14:16" s="2" customFormat="1" ht="15" customHeight="1">
      <c r="N83" s="1"/>
      <c r="O83" s="1"/>
      <c r="P83" s="1"/>
    </row>
    <row r="84" spans="14:16" s="2" customFormat="1" ht="15" customHeight="1">
      <c r="N84" s="1"/>
      <c r="O84" s="1"/>
      <c r="P84" s="1"/>
    </row>
    <row r="85" spans="14:16" s="2" customFormat="1" ht="15" customHeight="1">
      <c r="N85" s="1"/>
      <c r="O85" s="1"/>
      <c r="P85" s="1"/>
    </row>
    <row r="86" spans="14:16" s="2" customFormat="1" ht="15" customHeight="1">
      <c r="N86" s="1"/>
      <c r="O86" s="1"/>
      <c r="P86" s="1"/>
    </row>
    <row r="87" spans="14:16" s="2" customFormat="1" ht="15" customHeight="1">
      <c r="N87" s="1"/>
      <c r="O87" s="1"/>
      <c r="P87" s="1"/>
    </row>
    <row r="88" spans="14:16" s="2" customFormat="1" ht="15" customHeight="1">
      <c r="N88" s="1"/>
      <c r="O88" s="1"/>
      <c r="P88" s="1"/>
    </row>
    <row r="89" spans="14:16" s="2" customFormat="1" ht="15" customHeight="1">
      <c r="N89" s="1"/>
      <c r="O89" s="1"/>
      <c r="P89" s="1"/>
    </row>
    <row r="90" spans="14:16" s="2" customFormat="1" ht="15" customHeight="1">
      <c r="N90" s="1"/>
      <c r="O90" s="1"/>
      <c r="P90" s="1"/>
    </row>
    <row r="91" spans="14:16" s="2" customFormat="1" ht="15" customHeight="1">
      <c r="N91" s="1"/>
      <c r="O91" s="1"/>
      <c r="P91" s="1"/>
    </row>
    <row r="92" spans="14:16" s="2" customFormat="1" ht="15" customHeight="1">
      <c r="N92" s="1"/>
      <c r="O92" s="1"/>
      <c r="P92" s="1"/>
    </row>
    <row r="93" spans="14:16" s="2" customFormat="1" ht="15" customHeight="1">
      <c r="N93" s="1"/>
      <c r="O93" s="1"/>
      <c r="P93" s="1"/>
    </row>
    <row r="94" spans="14:16" s="2" customFormat="1" ht="15" customHeight="1">
      <c r="N94" s="1"/>
      <c r="O94" s="1"/>
      <c r="P94" s="1"/>
    </row>
    <row r="95" spans="14:16" s="2" customFormat="1" ht="15" customHeight="1">
      <c r="N95" s="1"/>
      <c r="O95" s="1"/>
      <c r="P95" s="1"/>
    </row>
    <row r="96" spans="14:16" s="2" customFormat="1" ht="15" customHeight="1">
      <c r="N96" s="1"/>
      <c r="O96" s="1"/>
      <c r="P96" s="1"/>
    </row>
    <row r="97" spans="14:16" s="2" customFormat="1" ht="15" customHeight="1">
      <c r="N97" s="1"/>
      <c r="O97" s="1"/>
      <c r="P97" s="1"/>
    </row>
    <row r="98" spans="14:16" s="2" customFormat="1" ht="15" customHeight="1">
      <c r="N98" s="1"/>
      <c r="O98" s="1"/>
      <c r="P98" s="1"/>
    </row>
    <row r="99" spans="14:16" s="2" customFormat="1" ht="15" customHeight="1">
      <c r="N99" s="1"/>
      <c r="O99" s="1"/>
      <c r="P99" s="1"/>
    </row>
    <row r="100" spans="14:16" s="2" customFormat="1" ht="15" customHeight="1">
      <c r="N100" s="1"/>
      <c r="O100" s="1"/>
      <c r="P100" s="1"/>
    </row>
    <row r="101" spans="14:16" s="2" customFormat="1" ht="15" customHeight="1">
      <c r="N101" s="1"/>
      <c r="O101" s="1"/>
      <c r="P101" s="1"/>
    </row>
    <row r="102" spans="14:16" s="2" customFormat="1" ht="15" customHeight="1">
      <c r="N102" s="1"/>
      <c r="O102" s="1"/>
      <c r="P102" s="1"/>
    </row>
    <row r="103" spans="14:16" s="2" customFormat="1" ht="15" customHeight="1">
      <c r="N103" s="1"/>
      <c r="O103" s="1"/>
      <c r="P103" s="1"/>
    </row>
    <row r="104" spans="14:16" s="2" customFormat="1" ht="15" customHeight="1">
      <c r="N104" s="1"/>
      <c r="O104" s="1"/>
      <c r="P104" s="1"/>
    </row>
    <row r="105" spans="14:16" s="2" customFormat="1">
      <c r="N105" s="1"/>
      <c r="O105" s="1"/>
      <c r="P105" s="1"/>
    </row>
    <row r="106" spans="14:16" s="2" customFormat="1">
      <c r="N106" s="1"/>
      <c r="O106" s="1"/>
      <c r="P106" s="1"/>
    </row>
    <row r="107" spans="14:16" s="2" customFormat="1">
      <c r="N107" s="1"/>
      <c r="O107" s="1"/>
      <c r="P107" s="1"/>
    </row>
    <row r="108" spans="14:16" s="2" customFormat="1">
      <c r="N108" s="1"/>
      <c r="O108" s="1"/>
      <c r="P108" s="1"/>
    </row>
    <row r="109" spans="14:16" s="2" customFormat="1">
      <c r="N109" s="1"/>
      <c r="O109" s="1"/>
      <c r="P109" s="1"/>
    </row>
    <row r="110" spans="14:16" s="2" customFormat="1">
      <c r="N110" s="1"/>
      <c r="O110" s="1"/>
      <c r="P110" s="1"/>
    </row>
    <row r="111" spans="14:16" s="2" customFormat="1">
      <c r="N111" s="1"/>
      <c r="O111" s="1"/>
      <c r="P111" s="1"/>
    </row>
  </sheetData>
  <mergeCells count="33">
    <mergeCell ref="F73:H73"/>
    <mergeCell ref="A76:B76"/>
    <mergeCell ref="F76:G76"/>
    <mergeCell ref="A64:I64"/>
    <mergeCell ref="A65:I65"/>
    <mergeCell ref="A66:I66"/>
    <mergeCell ref="A67:I67"/>
    <mergeCell ref="A68:I68"/>
    <mergeCell ref="F70:H70"/>
    <mergeCell ref="A63:I63"/>
    <mergeCell ref="B51:C51"/>
    <mergeCell ref="B52:C52"/>
    <mergeCell ref="B53:C53"/>
    <mergeCell ref="B54:C54"/>
    <mergeCell ref="D54:E54"/>
    <mergeCell ref="A55:I55"/>
    <mergeCell ref="B56:I56"/>
    <mergeCell ref="A58:I58"/>
    <mergeCell ref="A60:I60"/>
    <mergeCell ref="A61:I61"/>
    <mergeCell ref="A62:I62"/>
    <mergeCell ref="A50:C50"/>
    <mergeCell ref="A1:I1"/>
    <mergeCell ref="A2:I2"/>
    <mergeCell ref="A3:I3"/>
    <mergeCell ref="F7:H7"/>
    <mergeCell ref="F8:H8"/>
    <mergeCell ref="C10:F10"/>
    <mergeCell ref="C15:F15"/>
    <mergeCell ref="A16:I16"/>
    <mergeCell ref="A47:I47"/>
    <mergeCell ref="A48:C48"/>
    <mergeCell ref="A49:C49"/>
  </mergeCells>
  <printOptions horizontalCentered="1"/>
  <pageMargins left="0.25" right="0.25" top="0.5" bottom="0.25" header="0.5" footer="0.5"/>
  <pageSetup paperSize="5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91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3" width="14.7109375" style="1" customWidth="1"/>
    <col min="4" max="4" width="10.7109375" style="1" customWidth="1"/>
    <col min="5" max="6" width="12.7109375" style="1" customWidth="1"/>
    <col min="7" max="7" width="15.7109375" style="1" customWidth="1"/>
    <col min="8" max="8" width="12.7109375" style="1" customWidth="1"/>
    <col min="9" max="9" width="15.7109375" style="1" customWidth="1"/>
    <col min="10" max="10" width="6.7109375" style="1" customWidth="1"/>
    <col min="11" max="11" width="9.140625" style="1"/>
    <col min="12" max="12" width="10.140625" style="1" bestFit="1" customWidth="1"/>
    <col min="13" max="14" width="9.140625" style="1"/>
    <col min="15" max="15" width="2.7109375" style="1" customWidth="1"/>
    <col min="16" max="16" width="12.7109375" style="1" customWidth="1"/>
    <col min="17" max="16384" width="9.140625" style="1"/>
  </cols>
  <sheetData>
    <row r="1" spans="1:16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</row>
    <row r="2" spans="1:16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</row>
    <row r="3" spans="1:16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</row>
    <row r="4" spans="1:16" s="2" customFormat="1" ht="15" customHeight="1">
      <c r="A4" s="279" t="s">
        <v>1</v>
      </c>
      <c r="B4" s="341" t="str">
        <f>'100 Series'!B4</f>
        <v>Merkley Oaks</v>
      </c>
      <c r="C4" s="138"/>
      <c r="D4" s="12"/>
      <c r="E4" s="12"/>
      <c r="F4" s="12"/>
      <c r="G4" s="280" t="s">
        <v>0</v>
      </c>
      <c r="H4" s="13">
        <f>'100 Series'!H4</f>
        <v>45748</v>
      </c>
      <c r="I4" s="4"/>
    </row>
    <row r="5" spans="1:16" s="2" customFormat="1" ht="15" customHeight="1">
      <c r="A5" s="279" t="s">
        <v>3</v>
      </c>
      <c r="B5" s="342" t="s">
        <v>64</v>
      </c>
      <c r="G5" s="280" t="s">
        <v>4</v>
      </c>
      <c r="H5" s="14" t="str">
        <f>'100 Series'!H5</f>
        <v>XXX - XXX</v>
      </c>
      <c r="I5" s="15"/>
    </row>
    <row r="6" spans="1:16" s="2" customFormat="1" ht="15" customHeight="1">
      <c r="A6" s="279"/>
      <c r="B6" s="387" t="s">
        <v>2</v>
      </c>
      <c r="H6" s="60"/>
      <c r="I6" s="4"/>
    </row>
    <row r="7" spans="1:16" s="2" customFormat="1" ht="15" customHeight="1">
      <c r="A7" s="279" t="s">
        <v>5</v>
      </c>
      <c r="B7" s="343" t="str">
        <f>'100 Series'!B7</f>
        <v>T.B.A.</v>
      </c>
      <c r="C7" s="61"/>
      <c r="D7" s="61"/>
      <c r="E7" s="61"/>
      <c r="G7" s="479" t="str">
        <f>'100 Series'!G7</f>
        <v>CONTRACT PERIOD :</v>
      </c>
      <c r="H7" s="479"/>
      <c r="I7" s="4"/>
    </row>
    <row r="8" spans="1:16" s="2" customFormat="1" ht="15" customHeight="1">
      <c r="A8" s="279" t="s">
        <v>7</v>
      </c>
      <c r="B8" s="14" t="str">
        <f>'100 Series'!B8</f>
        <v>A - 3</v>
      </c>
      <c r="G8" s="479" t="str">
        <f>'100 Series'!G8</f>
        <v>April 1, 2025 to March 31, 2026</v>
      </c>
      <c r="H8" s="479"/>
      <c r="I8" s="15"/>
    </row>
    <row r="9" spans="1:16" s="2" customFormat="1" ht="15" customHeight="1" thickBot="1">
      <c r="A9" s="3"/>
      <c r="B9" s="61"/>
      <c r="I9" s="4"/>
    </row>
    <row r="10" spans="1:16" s="46" customFormat="1" ht="20.100000000000001" customHeight="1" thickTop="1" thickBot="1">
      <c r="A10" s="203"/>
      <c r="B10" s="522" t="s">
        <v>2</v>
      </c>
      <c r="C10" s="523"/>
      <c r="D10" s="524"/>
      <c r="E10" s="522" t="s">
        <v>2</v>
      </c>
      <c r="F10" s="524"/>
      <c r="G10" s="161" t="s">
        <v>8</v>
      </c>
      <c r="H10" s="160" t="s">
        <v>21</v>
      </c>
      <c r="I10" s="162" t="s">
        <v>9</v>
      </c>
    </row>
    <row r="11" spans="1:16" s="2" customFormat="1" ht="15" customHeight="1" thickTop="1">
      <c r="A11" s="204" t="s">
        <v>10</v>
      </c>
      <c r="B11" s="121" t="s">
        <v>15</v>
      </c>
      <c r="C11" s="17" t="s">
        <v>17</v>
      </c>
      <c r="D11" s="336" t="s">
        <v>95</v>
      </c>
      <c r="E11" s="121" t="s">
        <v>27</v>
      </c>
      <c r="F11" s="336" t="s">
        <v>96</v>
      </c>
      <c r="G11" s="104"/>
      <c r="H11" s="105"/>
      <c r="I11" s="100"/>
    </row>
    <row r="12" spans="1:16" s="2" customFormat="1" ht="15" customHeight="1">
      <c r="A12" s="205"/>
      <c r="B12" s="19" t="s">
        <v>16</v>
      </c>
      <c r="C12" s="20" t="s">
        <v>16</v>
      </c>
      <c r="D12" s="337" t="s">
        <v>99</v>
      </c>
      <c r="E12" s="306"/>
      <c r="F12" s="337" t="s">
        <v>99</v>
      </c>
      <c r="G12" s="106"/>
      <c r="H12" s="107"/>
      <c r="I12" s="100"/>
    </row>
    <row r="13" spans="1:16" s="2" customFormat="1" ht="15" customHeight="1">
      <c r="A13" s="155" t="s">
        <v>11</v>
      </c>
      <c r="B13" s="73">
        <v>130</v>
      </c>
      <c r="C13" s="23">
        <v>130</v>
      </c>
      <c r="D13" s="338">
        <v>130</v>
      </c>
      <c r="E13" s="324">
        <v>130</v>
      </c>
      <c r="F13" s="338">
        <v>130</v>
      </c>
      <c r="G13" s="108"/>
      <c r="H13" s="18"/>
      <c r="I13" s="100"/>
    </row>
    <row r="14" spans="1:16" s="2" customFormat="1" ht="15" customHeight="1" thickBot="1">
      <c r="A14" s="206" t="s">
        <v>2</v>
      </c>
      <c r="B14" s="269">
        <v>0.75</v>
      </c>
      <c r="C14" s="128">
        <v>0.25</v>
      </c>
      <c r="D14" s="231"/>
      <c r="E14" s="269">
        <v>1</v>
      </c>
      <c r="F14" s="128"/>
      <c r="G14" s="108"/>
      <c r="H14" s="231">
        <v>0.13</v>
      </c>
      <c r="I14" s="15"/>
      <c r="K14" s="118"/>
      <c r="L14" s="118"/>
      <c r="M14" s="118"/>
      <c r="N14" s="118"/>
      <c r="O14" s="118"/>
      <c r="P14" s="118"/>
    </row>
    <row r="15" spans="1:16" s="2" customFormat="1" ht="20.100000000000001" customHeight="1" thickTop="1" thickBot="1">
      <c r="A15" s="193" t="s">
        <v>12</v>
      </c>
      <c r="B15" s="490"/>
      <c r="C15" s="491"/>
      <c r="D15" s="492"/>
      <c r="E15" s="300"/>
      <c r="F15" s="211"/>
      <c r="G15" s="92"/>
      <c r="H15" s="58"/>
      <c r="I15" s="82"/>
      <c r="K15" s="118"/>
      <c r="L15" s="118"/>
      <c r="M15" s="118"/>
      <c r="N15" s="118"/>
      <c r="O15" s="118"/>
      <c r="P15" s="118"/>
    </row>
    <row r="16" spans="1:16" s="2" customFormat="1" ht="15" customHeight="1" thickTop="1">
      <c r="A16" s="207" t="s">
        <v>2</v>
      </c>
      <c r="B16" s="93"/>
      <c r="C16" s="55"/>
      <c r="D16" s="56" t="s">
        <v>2</v>
      </c>
      <c r="E16" s="302"/>
      <c r="F16" s="93"/>
      <c r="G16" s="109" t="s">
        <v>2</v>
      </c>
      <c r="H16" s="56" t="s">
        <v>2</v>
      </c>
      <c r="I16" s="83" t="s">
        <v>2</v>
      </c>
      <c r="K16" s="118"/>
      <c r="L16" s="118"/>
      <c r="M16" s="118"/>
      <c r="N16" s="118"/>
      <c r="O16" s="118"/>
      <c r="P16" s="118"/>
    </row>
    <row r="17" spans="1:16" s="2" customFormat="1" ht="15" customHeight="1">
      <c r="A17" s="281">
        <v>801</v>
      </c>
      <c r="B17" s="381">
        <f>D$47*$D17*B$14</f>
        <v>0</v>
      </c>
      <c r="C17" s="382">
        <f>D$47*$D17*C$14</f>
        <v>0</v>
      </c>
      <c r="D17" s="185">
        <v>1361</v>
      </c>
      <c r="E17" s="386">
        <f>F17*D49</f>
        <v>0</v>
      </c>
      <c r="F17" s="185">
        <v>45</v>
      </c>
      <c r="G17" s="383">
        <f>B17+C17+E17</f>
        <v>0</v>
      </c>
      <c r="H17" s="384">
        <f>G17*H$14</f>
        <v>0</v>
      </c>
      <c r="I17" s="385">
        <f>G17+H17</f>
        <v>0</v>
      </c>
      <c r="K17" s="286"/>
      <c r="L17" s="289"/>
      <c r="M17" s="286"/>
      <c r="N17" s="289"/>
      <c r="O17" s="287"/>
      <c r="P17" s="289"/>
    </row>
    <row r="18" spans="1:16" s="2" customFormat="1" ht="15" customHeight="1">
      <c r="A18" s="283"/>
      <c r="B18" s="93"/>
      <c r="C18" s="55"/>
      <c r="D18" s="56"/>
      <c r="E18" s="302"/>
      <c r="F18" s="93"/>
      <c r="G18" s="109"/>
      <c r="H18" s="56"/>
      <c r="I18" s="83"/>
      <c r="K18" s="286"/>
      <c r="L18" s="287"/>
      <c r="M18" s="286"/>
      <c r="N18" s="287"/>
      <c r="O18" s="287"/>
      <c r="P18" s="287"/>
    </row>
    <row r="19" spans="1:16" s="2" customFormat="1" ht="15" customHeight="1">
      <c r="A19" s="281">
        <v>804</v>
      </c>
      <c r="B19" s="381">
        <f>D$47*$D19*B$14</f>
        <v>0</v>
      </c>
      <c r="C19" s="382">
        <f>D$47*$D19*C$14</f>
        <v>0</v>
      </c>
      <c r="D19" s="185">
        <v>1294</v>
      </c>
      <c r="E19" s="386">
        <f>F19*D49</f>
        <v>0</v>
      </c>
      <c r="F19" s="185">
        <v>383</v>
      </c>
      <c r="G19" s="383">
        <f>B19+C19+E19</f>
        <v>0</v>
      </c>
      <c r="H19" s="384">
        <f>G19*H$14</f>
        <v>0</v>
      </c>
      <c r="I19" s="385">
        <f>G19+H19</f>
        <v>0</v>
      </c>
      <c r="K19" s="286"/>
      <c r="L19" s="289"/>
      <c r="M19" s="286"/>
      <c r="N19" s="289"/>
      <c r="O19" s="287"/>
      <c r="P19" s="289"/>
    </row>
    <row r="20" spans="1:16" s="2" customFormat="1" ht="15" customHeight="1">
      <c r="A20" s="283"/>
      <c r="B20" s="93"/>
      <c r="C20" s="55"/>
      <c r="D20" s="56"/>
      <c r="E20" s="302"/>
      <c r="F20" s="93"/>
      <c r="G20" s="109"/>
      <c r="H20" s="56"/>
      <c r="I20" s="83"/>
      <c r="K20" s="286"/>
      <c r="L20" s="287"/>
      <c r="M20" s="286"/>
      <c r="N20" s="287"/>
      <c r="O20" s="287"/>
      <c r="P20" s="287"/>
    </row>
    <row r="21" spans="1:16" s="2" customFormat="1" ht="15" customHeight="1">
      <c r="A21" s="153">
        <v>810</v>
      </c>
      <c r="B21" s="381">
        <f>D$48*$D21*B$14</f>
        <v>0</v>
      </c>
      <c r="C21" s="382">
        <f>D$48*$D21*C$14</f>
        <v>0</v>
      </c>
      <c r="D21" s="185">
        <v>1918</v>
      </c>
      <c r="E21" s="303"/>
      <c r="F21" s="199"/>
      <c r="G21" s="383">
        <f>+B21+C21</f>
        <v>0</v>
      </c>
      <c r="H21" s="384">
        <f>G21*H$14</f>
        <v>0</v>
      </c>
      <c r="I21" s="385">
        <f>G21+H21</f>
        <v>0</v>
      </c>
      <c r="K21" s="286"/>
      <c r="L21" s="289"/>
      <c r="M21" s="286"/>
      <c r="N21" s="289"/>
      <c r="O21" s="287"/>
      <c r="P21" s="289"/>
    </row>
    <row r="22" spans="1:16" s="2" customFormat="1" ht="15" customHeight="1">
      <c r="A22" s="153"/>
      <c r="B22" s="209"/>
      <c r="C22" s="76"/>
      <c r="D22" s="185"/>
      <c r="E22" s="303"/>
      <c r="F22" s="199"/>
      <c r="G22" s="110"/>
      <c r="H22" s="77"/>
      <c r="I22" s="101"/>
      <c r="K22" s="286"/>
      <c r="L22" s="287"/>
      <c r="M22" s="286"/>
      <c r="N22" s="287"/>
      <c r="O22" s="287"/>
      <c r="P22" s="287"/>
    </row>
    <row r="23" spans="1:16" s="2" customFormat="1" ht="15" customHeight="1">
      <c r="A23" s="153">
        <v>815</v>
      </c>
      <c r="B23" s="381">
        <f>D$48*$D23*B$14</f>
        <v>0</v>
      </c>
      <c r="C23" s="382">
        <f>D$48*$D23*C$14</f>
        <v>0</v>
      </c>
      <c r="D23" s="185">
        <v>2141</v>
      </c>
      <c r="E23" s="303"/>
      <c r="F23" s="199"/>
      <c r="G23" s="383">
        <f>+B23+C23</f>
        <v>0</v>
      </c>
      <c r="H23" s="384">
        <f>G23*H$14</f>
        <v>0</v>
      </c>
      <c r="I23" s="385">
        <f>G23+H23</f>
        <v>0</v>
      </c>
      <c r="K23" s="286"/>
      <c r="L23" s="289"/>
      <c r="M23" s="286"/>
      <c r="N23" s="289"/>
      <c r="O23" s="287"/>
      <c r="P23" s="289"/>
    </row>
    <row r="24" spans="1:16" s="2" customFormat="1" ht="15" customHeight="1">
      <c r="A24" s="153"/>
      <c r="B24" s="209"/>
      <c r="C24" s="76"/>
      <c r="D24" s="185"/>
      <c r="E24" s="303"/>
      <c r="F24" s="199"/>
      <c r="G24" s="110"/>
      <c r="H24" s="77"/>
      <c r="I24" s="101"/>
      <c r="K24" s="286"/>
      <c r="L24" s="287"/>
      <c r="M24" s="286"/>
      <c r="N24" s="287"/>
      <c r="O24" s="287"/>
      <c r="P24" s="287"/>
    </row>
    <row r="25" spans="1:16" s="2" customFormat="1" ht="15" customHeight="1">
      <c r="A25" s="153" t="s">
        <v>33</v>
      </c>
      <c r="B25" s="381">
        <f>D$48*$D25*B$14</f>
        <v>0</v>
      </c>
      <c r="C25" s="382">
        <f>D$48*$D25*C$14</f>
        <v>0</v>
      </c>
      <c r="D25" s="185">
        <v>2233</v>
      </c>
      <c r="E25" s="303"/>
      <c r="F25" s="199"/>
      <c r="G25" s="383">
        <f>+B25+C25</f>
        <v>0</v>
      </c>
      <c r="H25" s="384">
        <f>G25*H$14</f>
        <v>0</v>
      </c>
      <c r="I25" s="385">
        <f>G25+H25</f>
        <v>0</v>
      </c>
      <c r="K25" s="286"/>
      <c r="L25" s="289"/>
      <c r="M25" s="286"/>
      <c r="N25" s="289"/>
      <c r="O25" s="287"/>
      <c r="P25" s="289"/>
    </row>
    <row r="26" spans="1:16" s="2" customFormat="1" ht="15" customHeight="1">
      <c r="A26" s="153" t="s">
        <v>34</v>
      </c>
      <c r="B26" s="381">
        <f>D$48*$D26*B$14</f>
        <v>0</v>
      </c>
      <c r="C26" s="382">
        <f>D$48*$D26*C$14</f>
        <v>0</v>
      </c>
      <c r="D26" s="185">
        <v>2410</v>
      </c>
      <c r="E26" s="303"/>
      <c r="F26" s="199"/>
      <c r="G26" s="383">
        <f>+B26+C26</f>
        <v>0</v>
      </c>
      <c r="H26" s="384">
        <f>G26*H$14</f>
        <v>0</v>
      </c>
      <c r="I26" s="385">
        <f>G26+H26</f>
        <v>0</v>
      </c>
      <c r="K26" s="286"/>
      <c r="L26" s="289"/>
      <c r="M26" s="286"/>
      <c r="N26" s="289"/>
      <c r="O26" s="287"/>
      <c r="P26" s="289"/>
    </row>
    <row r="27" spans="1:16" s="2" customFormat="1" ht="15" customHeight="1">
      <c r="A27" s="153"/>
      <c r="B27" s="209"/>
      <c r="C27" s="76"/>
      <c r="D27" s="185"/>
      <c r="E27" s="303"/>
      <c r="F27" s="199"/>
      <c r="G27" s="110"/>
      <c r="H27" s="77"/>
      <c r="I27" s="101"/>
      <c r="K27" s="286"/>
    </row>
    <row r="28" spans="1:16" s="2" customFormat="1" ht="15" customHeight="1">
      <c r="A28" s="153">
        <v>830</v>
      </c>
      <c r="B28" s="381">
        <f>D$48*$D28*B$14</f>
        <v>0</v>
      </c>
      <c r="C28" s="382">
        <f>D$48*$D28*C$14</f>
        <v>0</v>
      </c>
      <c r="D28" s="185">
        <v>2438</v>
      </c>
      <c r="E28" s="303"/>
      <c r="F28" s="199"/>
      <c r="G28" s="383">
        <f>+B28+C28</f>
        <v>0</v>
      </c>
      <c r="H28" s="384">
        <f>G28*H$14</f>
        <v>0</v>
      </c>
      <c r="I28" s="385">
        <f>G28+H28</f>
        <v>0</v>
      </c>
      <c r="K28" s="286"/>
      <c r="L28" s="289"/>
      <c r="M28" s="286"/>
      <c r="N28" s="289"/>
      <c r="O28" s="287"/>
      <c r="P28" s="289"/>
    </row>
    <row r="29" spans="1:16" s="2" customFormat="1" ht="15" customHeight="1">
      <c r="A29" s="153"/>
      <c r="B29" s="209"/>
      <c r="C29" s="76"/>
      <c r="D29" s="185"/>
      <c r="E29" s="303"/>
      <c r="F29" s="199"/>
      <c r="G29" s="110"/>
      <c r="H29" s="77"/>
      <c r="I29" s="101"/>
      <c r="K29" s="286"/>
      <c r="L29" s="287"/>
      <c r="M29" s="286"/>
      <c r="N29" s="287"/>
      <c r="O29" s="287"/>
      <c r="P29" s="287"/>
    </row>
    <row r="30" spans="1:16" s="2" customFormat="1" ht="15" customHeight="1">
      <c r="A30" s="153">
        <v>870</v>
      </c>
      <c r="B30" s="381">
        <f>D$48*$D30*B$14</f>
        <v>0</v>
      </c>
      <c r="C30" s="382">
        <f>D$48*$D30*C$14</f>
        <v>0</v>
      </c>
      <c r="D30" s="185">
        <v>2769</v>
      </c>
      <c r="E30" s="303"/>
      <c r="F30" s="199"/>
      <c r="G30" s="383">
        <f>+B30+C30</f>
        <v>0</v>
      </c>
      <c r="H30" s="384">
        <f>G30*H$14</f>
        <v>0</v>
      </c>
      <c r="I30" s="385">
        <f>G30+H30</f>
        <v>0</v>
      </c>
      <c r="K30" s="118"/>
      <c r="L30" s="289"/>
      <c r="M30" s="286"/>
      <c r="N30" s="289"/>
      <c r="O30" s="287"/>
      <c r="P30" s="289"/>
    </row>
    <row r="31" spans="1:16" s="2" customFormat="1" ht="15" customHeight="1">
      <c r="A31" s="154"/>
      <c r="B31" s="111"/>
      <c r="C31" s="78"/>
      <c r="D31" s="136"/>
      <c r="E31" s="301"/>
      <c r="F31" s="200"/>
      <c r="G31" s="111"/>
      <c r="H31" s="79"/>
      <c r="I31" s="102"/>
    </row>
    <row r="32" spans="1:16" s="2" customFormat="1" ht="15" customHeight="1">
      <c r="A32" s="153"/>
      <c r="B32" s="210"/>
      <c r="C32" s="74"/>
      <c r="D32" s="24"/>
      <c r="E32" s="304"/>
      <c r="F32" s="201"/>
      <c r="G32" s="112"/>
      <c r="H32" s="75"/>
      <c r="I32" s="103"/>
    </row>
    <row r="33" spans="1:9" s="2" customFormat="1" ht="15" customHeight="1">
      <c r="A33" s="153"/>
      <c r="B33" s="210"/>
      <c r="C33" s="74"/>
      <c r="D33" s="24"/>
      <c r="E33" s="304"/>
      <c r="F33" s="201"/>
      <c r="G33" s="112"/>
      <c r="H33" s="75"/>
      <c r="I33" s="103"/>
    </row>
    <row r="34" spans="1:9" s="2" customFormat="1" ht="15" customHeight="1">
      <c r="A34" s="153"/>
      <c r="B34" s="210"/>
      <c r="C34" s="74"/>
      <c r="D34" s="24"/>
      <c r="E34" s="304"/>
      <c r="F34" s="201"/>
      <c r="G34" s="112"/>
      <c r="H34" s="75"/>
      <c r="I34" s="103"/>
    </row>
    <row r="35" spans="1:9" s="2" customFormat="1" ht="15" customHeight="1">
      <c r="A35" s="153"/>
      <c r="B35" s="210"/>
      <c r="C35" s="74"/>
      <c r="D35" s="24"/>
      <c r="E35" s="304"/>
      <c r="F35" s="201"/>
      <c r="G35" s="112"/>
      <c r="H35" s="75"/>
      <c r="I35" s="103"/>
    </row>
    <row r="36" spans="1:9" s="2" customFormat="1" ht="15" customHeight="1">
      <c r="A36" s="153"/>
      <c r="B36" s="210"/>
      <c r="C36" s="74"/>
      <c r="D36" s="24"/>
      <c r="E36" s="304"/>
      <c r="F36" s="201"/>
      <c r="G36" s="112"/>
      <c r="H36" s="75"/>
      <c r="I36" s="103"/>
    </row>
    <row r="37" spans="1:9" s="2" customFormat="1" ht="15" customHeight="1">
      <c r="A37" s="153"/>
      <c r="B37" s="210"/>
      <c r="C37" s="74"/>
      <c r="D37" s="24"/>
      <c r="E37" s="304"/>
      <c r="F37" s="201"/>
      <c r="G37" s="112"/>
      <c r="H37" s="75"/>
      <c r="I37" s="103"/>
    </row>
    <row r="38" spans="1:9" s="2" customFormat="1" ht="15" customHeight="1">
      <c r="A38" s="153"/>
      <c r="B38" s="210"/>
      <c r="C38" s="74"/>
      <c r="D38" s="24"/>
      <c r="E38" s="304"/>
      <c r="F38" s="201"/>
      <c r="G38" s="112"/>
      <c r="H38" s="75"/>
      <c r="I38" s="103"/>
    </row>
    <row r="39" spans="1:9" s="2" customFormat="1" ht="15" customHeight="1">
      <c r="A39" s="153"/>
      <c r="B39" s="210"/>
      <c r="C39" s="74"/>
      <c r="D39" s="24"/>
      <c r="E39" s="304"/>
      <c r="F39" s="201"/>
      <c r="G39" s="112"/>
      <c r="H39" s="75"/>
      <c r="I39" s="103"/>
    </row>
    <row r="40" spans="1:9" s="2" customFormat="1" ht="15" customHeight="1">
      <c r="A40" s="153"/>
      <c r="B40" s="210"/>
      <c r="C40" s="74"/>
      <c r="D40" s="24"/>
      <c r="E40" s="304"/>
      <c r="F40" s="201"/>
      <c r="G40" s="112"/>
      <c r="H40" s="75"/>
      <c r="I40" s="103"/>
    </row>
    <row r="41" spans="1:9" s="2" customFormat="1" ht="15" customHeight="1">
      <c r="A41" s="153"/>
      <c r="B41" s="210"/>
      <c r="C41" s="74"/>
      <c r="D41" s="24"/>
      <c r="E41" s="304"/>
      <c r="F41" s="201"/>
      <c r="G41" s="112"/>
      <c r="H41" s="75"/>
      <c r="I41" s="103"/>
    </row>
    <row r="42" spans="1:9" s="2" customFormat="1" ht="15" customHeight="1">
      <c r="A42" s="153"/>
      <c r="B42" s="210"/>
      <c r="C42" s="74"/>
      <c r="D42" s="24"/>
      <c r="E42" s="304"/>
      <c r="F42" s="201"/>
      <c r="G42" s="112"/>
      <c r="H42" s="75"/>
      <c r="I42" s="103"/>
    </row>
    <row r="43" spans="1:9" s="2" customFormat="1" ht="15" customHeight="1">
      <c r="A43" s="153"/>
      <c r="B43" s="210"/>
      <c r="C43" s="74"/>
      <c r="D43" s="24"/>
      <c r="E43" s="304"/>
      <c r="F43" s="201"/>
      <c r="G43" s="112"/>
      <c r="H43" s="75"/>
      <c r="I43" s="103"/>
    </row>
    <row r="44" spans="1:9" s="2" customFormat="1" ht="15" customHeight="1">
      <c r="A44" s="153"/>
      <c r="B44" s="210"/>
      <c r="C44" s="74"/>
      <c r="D44" s="24"/>
      <c r="E44" s="304"/>
      <c r="F44" s="201"/>
      <c r="G44" s="112"/>
      <c r="H44" s="75"/>
      <c r="I44" s="103"/>
    </row>
    <row r="45" spans="1:9" s="2" customFormat="1" ht="15" customHeight="1" thickBot="1">
      <c r="A45" s="208"/>
      <c r="B45" s="115"/>
      <c r="C45" s="114"/>
      <c r="D45" s="63"/>
      <c r="E45" s="305"/>
      <c r="F45" s="202"/>
      <c r="G45" s="115"/>
      <c r="H45" s="116"/>
      <c r="I45" s="117"/>
    </row>
    <row r="46" spans="1:9" s="2" customFormat="1" ht="15" customHeight="1" thickTop="1">
      <c r="A46" s="476"/>
      <c r="B46" s="477"/>
      <c r="C46" s="477"/>
      <c r="D46" s="477"/>
      <c r="E46" s="477"/>
      <c r="F46" s="477"/>
      <c r="G46" s="477"/>
      <c r="H46" s="477"/>
      <c r="I46" s="478"/>
    </row>
    <row r="47" spans="1:9" s="46" customFormat="1" ht="18" customHeight="1" thickBot="1">
      <c r="A47" s="510" t="s">
        <v>67</v>
      </c>
      <c r="B47" s="511"/>
      <c r="C47" s="512"/>
      <c r="D47" s="345">
        <v>0</v>
      </c>
      <c r="E47" s="51"/>
      <c r="F47" s="49" t="s">
        <v>47</v>
      </c>
      <c r="G47" s="496" t="s">
        <v>93</v>
      </c>
      <c r="H47" s="497"/>
      <c r="I47" s="498"/>
    </row>
    <row r="48" spans="1:9" s="46" customFormat="1" ht="18" customHeight="1" thickTop="1" thickBot="1">
      <c r="A48" s="513" t="s">
        <v>29</v>
      </c>
      <c r="B48" s="514"/>
      <c r="C48" s="515"/>
      <c r="D48" s="345">
        <v>0</v>
      </c>
      <c r="E48" s="51"/>
      <c r="F48" s="49" t="s">
        <v>47</v>
      </c>
      <c r="G48" s="496" t="s">
        <v>94</v>
      </c>
      <c r="H48" s="497"/>
      <c r="I48" s="498"/>
    </row>
    <row r="49" spans="1:9" s="2" customFormat="1" ht="18" customHeight="1" thickTop="1" thickBot="1">
      <c r="A49" s="544" t="s">
        <v>56</v>
      </c>
      <c r="B49" s="545"/>
      <c r="C49" s="546"/>
      <c r="D49" s="346">
        <v>0</v>
      </c>
      <c r="E49" s="48"/>
      <c r="F49" s="49" t="s">
        <v>47</v>
      </c>
      <c r="G49" s="37"/>
      <c r="H49" s="36"/>
      <c r="I49" s="38"/>
    </row>
    <row r="50" spans="1:9" s="46" customFormat="1" ht="18" customHeight="1" thickTop="1">
      <c r="A50" s="33"/>
      <c r="B50" s="496" t="s">
        <v>20</v>
      </c>
      <c r="C50" s="506"/>
      <c r="D50" s="347">
        <v>0</v>
      </c>
      <c r="E50" s="52"/>
      <c r="F50" s="35" t="s">
        <v>48</v>
      </c>
      <c r="G50" s="34"/>
      <c r="H50" s="34"/>
      <c r="I50" s="45"/>
    </row>
    <row r="51" spans="1:9" s="46" customFormat="1" ht="18" customHeight="1">
      <c r="A51" s="47"/>
      <c r="B51" s="496" t="s">
        <v>50</v>
      </c>
      <c r="C51" s="506"/>
      <c r="D51" s="348">
        <v>0</v>
      </c>
      <c r="E51" s="53"/>
      <c r="F51" s="35" t="s">
        <v>48</v>
      </c>
      <c r="G51" s="34"/>
      <c r="H51" s="34"/>
      <c r="I51" s="45"/>
    </row>
    <row r="52" spans="1:9" s="46" customFormat="1" ht="18" customHeight="1">
      <c r="A52" s="33"/>
      <c r="B52" s="496" t="s">
        <v>30</v>
      </c>
      <c r="C52" s="506"/>
      <c r="D52" s="348">
        <v>0</v>
      </c>
      <c r="E52" s="53"/>
      <c r="F52" s="54" t="s">
        <v>49</v>
      </c>
      <c r="G52" s="43"/>
      <c r="H52" s="34"/>
      <c r="I52" s="45"/>
    </row>
    <row r="53" spans="1:9" s="46" customFormat="1" ht="18" customHeight="1">
      <c r="A53" s="33"/>
      <c r="B53" s="496" t="s">
        <v>25</v>
      </c>
      <c r="C53" s="506"/>
      <c r="D53" s="504" t="s">
        <v>26</v>
      </c>
      <c r="E53" s="547"/>
      <c r="F53" s="505"/>
      <c r="G53" s="43"/>
      <c r="H53" s="34"/>
      <c r="I53" s="45"/>
    </row>
    <row r="54" spans="1:9" s="2" customFormat="1" ht="15" customHeight="1" thickBot="1">
      <c r="A54" s="493" t="s">
        <v>2</v>
      </c>
      <c r="B54" s="494"/>
      <c r="C54" s="494"/>
      <c r="D54" s="494"/>
      <c r="E54" s="494"/>
      <c r="F54" s="494"/>
      <c r="G54" s="494"/>
      <c r="H54" s="494"/>
      <c r="I54" s="495"/>
    </row>
    <row r="55" spans="1:9" s="2" customFormat="1" ht="20.100000000000001" customHeight="1" thickTop="1" thickBot="1">
      <c r="A55" s="42" t="s">
        <v>13</v>
      </c>
      <c r="B55" s="499" t="str">
        <f>'100 Series'!B$53</f>
        <v>Hourly Rate for Repairs and Authorized Service Outside of Contractual Obligations is  = $0.00 / Hr.</v>
      </c>
      <c r="C55" s="499"/>
      <c r="D55" s="499"/>
      <c r="E55" s="499"/>
      <c r="F55" s="499"/>
      <c r="G55" s="499"/>
      <c r="H55" s="499"/>
      <c r="I55" s="499"/>
    </row>
    <row r="56" spans="1:9" s="2" customFormat="1" ht="15" customHeight="1" thickTop="1">
      <c r="A56" s="3"/>
      <c r="I56" s="31" t="s">
        <v>2</v>
      </c>
    </row>
    <row r="57" spans="1:9" s="2" customFormat="1" ht="15" customHeight="1">
      <c r="A57" s="484" t="s">
        <v>19</v>
      </c>
      <c r="B57" s="485"/>
      <c r="C57" s="485"/>
      <c r="D57" s="485"/>
      <c r="E57" s="485"/>
      <c r="F57" s="485"/>
      <c r="G57" s="485"/>
      <c r="H57" s="485"/>
      <c r="I57" s="486"/>
    </row>
    <row r="58" spans="1:9" s="2" customFormat="1" ht="15" customHeight="1">
      <c r="A58" s="3"/>
      <c r="I58" s="4"/>
    </row>
    <row r="59" spans="1:9" s="2" customFormat="1" ht="15" customHeight="1">
      <c r="A59" s="525" t="s">
        <v>57</v>
      </c>
      <c r="B59" s="526"/>
      <c r="C59" s="526"/>
      <c r="D59" s="526"/>
      <c r="E59" s="526"/>
      <c r="F59" s="526"/>
      <c r="G59" s="526"/>
      <c r="H59" s="526"/>
      <c r="I59" s="527"/>
    </row>
    <row r="60" spans="1:9" s="2" customFormat="1" ht="15" customHeight="1">
      <c r="A60" s="525" t="s">
        <v>58</v>
      </c>
      <c r="B60" s="526"/>
      <c r="C60" s="526"/>
      <c r="D60" s="526"/>
      <c r="E60" s="526"/>
      <c r="F60" s="526"/>
      <c r="G60" s="526"/>
      <c r="H60" s="526"/>
      <c r="I60" s="527"/>
    </row>
    <row r="61" spans="1:9" s="2" customFormat="1" ht="15" customHeight="1">
      <c r="A61" s="525" t="s">
        <v>59</v>
      </c>
      <c r="B61" s="526"/>
      <c r="C61" s="526"/>
      <c r="D61" s="526"/>
      <c r="E61" s="526"/>
      <c r="F61" s="526"/>
      <c r="G61" s="526"/>
      <c r="H61" s="526"/>
      <c r="I61" s="527"/>
    </row>
    <row r="62" spans="1:9" s="2" customFormat="1" ht="15" customHeight="1">
      <c r="A62" s="535" t="s">
        <v>60</v>
      </c>
      <c r="B62" s="536"/>
      <c r="C62" s="536"/>
      <c r="D62" s="536"/>
      <c r="E62" s="536"/>
      <c r="F62" s="536"/>
      <c r="G62" s="536"/>
      <c r="H62" s="536"/>
      <c r="I62" s="537"/>
    </row>
    <row r="63" spans="1:9" s="2" customFormat="1" ht="15" customHeight="1">
      <c r="A63" s="535" t="s">
        <v>43</v>
      </c>
      <c r="B63" s="536"/>
      <c r="C63" s="536"/>
      <c r="D63" s="536"/>
      <c r="E63" s="536"/>
      <c r="F63" s="536"/>
      <c r="G63" s="536"/>
      <c r="H63" s="536"/>
      <c r="I63" s="537"/>
    </row>
    <row r="64" spans="1:9" s="2" customFormat="1" ht="15" customHeight="1">
      <c r="A64" s="525" t="s">
        <v>61</v>
      </c>
      <c r="B64" s="526"/>
      <c r="C64" s="526"/>
      <c r="D64" s="526"/>
      <c r="E64" s="526"/>
      <c r="F64" s="526"/>
      <c r="G64" s="526"/>
      <c r="H64" s="526"/>
      <c r="I64" s="527"/>
    </row>
    <row r="65" spans="1:9" s="2" customFormat="1" ht="15" customHeight="1">
      <c r="A65" s="525" t="s">
        <v>44</v>
      </c>
      <c r="B65" s="526"/>
      <c r="C65" s="526"/>
      <c r="D65" s="526"/>
      <c r="E65" s="526"/>
      <c r="F65" s="526"/>
      <c r="G65" s="526"/>
      <c r="H65" s="526"/>
      <c r="I65" s="527"/>
    </row>
    <row r="66" spans="1:9" s="2" customFormat="1" ht="15" customHeight="1">
      <c r="A66" s="525" t="s">
        <v>62</v>
      </c>
      <c r="B66" s="526"/>
      <c r="C66" s="526"/>
      <c r="D66" s="526"/>
      <c r="E66" s="526"/>
      <c r="F66" s="526"/>
      <c r="G66" s="526"/>
      <c r="H66" s="526"/>
      <c r="I66" s="527"/>
    </row>
    <row r="67" spans="1:9" s="2" customFormat="1" ht="15" customHeight="1">
      <c r="A67" s="535" t="s">
        <v>63</v>
      </c>
      <c r="B67" s="536"/>
      <c r="C67" s="536"/>
      <c r="D67" s="536"/>
      <c r="E67" s="536"/>
      <c r="F67" s="536"/>
      <c r="G67" s="536"/>
      <c r="H67" s="536"/>
      <c r="I67" s="537"/>
    </row>
    <row r="68" spans="1:9" s="2" customFormat="1" ht="15" customHeight="1">
      <c r="A68" s="3"/>
      <c r="I68" s="4"/>
    </row>
    <row r="69" spans="1:9" s="2" customFormat="1" ht="15" customHeight="1">
      <c r="A69" s="3"/>
      <c r="I69" s="4"/>
    </row>
    <row r="70" spans="1:9" s="2" customFormat="1" ht="15" customHeight="1">
      <c r="A70" s="3"/>
      <c r="F70" s="460" t="s">
        <v>23</v>
      </c>
      <c r="G70" s="460"/>
      <c r="H70" s="460"/>
      <c r="I70" s="4"/>
    </row>
    <row r="71" spans="1:9" s="2" customFormat="1" ht="15" customHeight="1">
      <c r="A71" s="3"/>
      <c r="I71" s="4"/>
    </row>
    <row r="72" spans="1:9" s="2" customFormat="1" ht="15" customHeight="1">
      <c r="A72" s="3"/>
      <c r="I72" s="4"/>
    </row>
    <row r="73" spans="1:9" s="2" customFormat="1" ht="15" customHeight="1">
      <c r="A73" s="3"/>
      <c r="F73" s="460" t="s">
        <v>75</v>
      </c>
      <c r="G73" s="460"/>
      <c r="H73" s="460"/>
      <c r="I73" s="4"/>
    </row>
    <row r="74" spans="1:9" s="2" customFormat="1" ht="15" customHeight="1">
      <c r="A74" s="3"/>
      <c r="I74" s="4"/>
    </row>
    <row r="75" spans="1:9" s="2" customFormat="1" ht="15" customHeight="1">
      <c r="A75" s="3"/>
      <c r="I75" s="4"/>
    </row>
    <row r="76" spans="1:9" s="5" customFormat="1" ht="15" customHeight="1">
      <c r="A76" s="516" t="s">
        <v>55</v>
      </c>
      <c r="B76" s="517"/>
      <c r="C76" s="67">
        <v>30</v>
      </c>
      <c r="D76" s="5" t="s">
        <v>14</v>
      </c>
      <c r="G76" s="517" t="s">
        <v>53</v>
      </c>
      <c r="H76" s="517"/>
      <c r="I76" s="69"/>
    </row>
    <row r="77" spans="1:9" ht="15" customHeight="1">
      <c r="A77" s="339"/>
      <c r="I77" s="340"/>
    </row>
    <row r="78" spans="1:9" s="2" customFormat="1" ht="15" customHeight="1" thickBot="1">
      <c r="A78" s="6"/>
      <c r="B78" s="7"/>
      <c r="C78" s="32"/>
      <c r="D78" s="7"/>
      <c r="E78" s="7"/>
      <c r="F78" s="7"/>
      <c r="G78" s="8"/>
      <c r="H78" s="8"/>
      <c r="I78" s="9"/>
    </row>
    <row r="79" spans="1:9" s="2" customFormat="1" ht="15" customHeight="1" thickTop="1"/>
    <row r="80" spans="1:9" s="2" customFormat="1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</sheetData>
  <mergeCells count="35">
    <mergeCell ref="G47:I47"/>
    <mergeCell ref="G48:I48"/>
    <mergeCell ref="G7:H7"/>
    <mergeCell ref="A49:C49"/>
    <mergeCell ref="G8:H8"/>
    <mergeCell ref="A46:I46"/>
    <mergeCell ref="A47:C47"/>
    <mergeCell ref="A48:C48"/>
    <mergeCell ref="B15:D15"/>
    <mergeCell ref="B10:D10"/>
    <mergeCell ref="E10:F10"/>
    <mergeCell ref="A64:I64"/>
    <mergeCell ref="A76:B76"/>
    <mergeCell ref="A65:I65"/>
    <mergeCell ref="A66:I66"/>
    <mergeCell ref="A67:I67"/>
    <mergeCell ref="G76:H76"/>
    <mergeCell ref="F70:H70"/>
    <mergeCell ref="F73:H73"/>
    <mergeCell ref="A1:I1"/>
    <mergeCell ref="A3:I3"/>
    <mergeCell ref="A61:I61"/>
    <mergeCell ref="A62:I62"/>
    <mergeCell ref="A63:I63"/>
    <mergeCell ref="A54:I54"/>
    <mergeCell ref="B55:I55"/>
    <mergeCell ref="A57:I57"/>
    <mergeCell ref="A59:I59"/>
    <mergeCell ref="A60:I60"/>
    <mergeCell ref="B50:C50"/>
    <mergeCell ref="B51:C51"/>
    <mergeCell ref="B52:C52"/>
    <mergeCell ref="B53:C53"/>
    <mergeCell ref="D53:F53"/>
    <mergeCell ref="A2:I2"/>
  </mergeCells>
  <phoneticPr fontId="18" type="noConversion"/>
  <printOptions horizontalCentered="1"/>
  <pageMargins left="0.25" right="0.25" top="0.5" bottom="0.25" header="0.511811023622047" footer="0.511811023622047"/>
  <pageSetup paperSize="5" scale="8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9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2" width="20.7109375" style="1" customWidth="1"/>
    <col min="3" max="3" width="12.7109375" style="1" customWidth="1"/>
    <col min="4" max="4" width="10.7109375" style="1" customWidth="1"/>
    <col min="5" max="5" width="12.7109375" style="1" customWidth="1"/>
    <col min="6" max="6" width="10.7109375" style="1" customWidth="1"/>
    <col min="7" max="9" width="12.7109375" style="1" customWidth="1"/>
    <col min="10" max="10" width="6.7109375" style="1" customWidth="1"/>
    <col min="11" max="12" width="12.7109375" style="1" customWidth="1"/>
    <col min="13" max="13" width="6.7109375" style="1" customWidth="1"/>
    <col min="14" max="15" width="12.7109375" style="1" customWidth="1"/>
    <col min="16" max="16" width="6.7109375" style="1" customWidth="1"/>
    <col min="17" max="24" width="12.7109375" style="1" customWidth="1"/>
    <col min="25" max="16384" width="9.140625" style="1"/>
  </cols>
  <sheetData>
    <row r="1" spans="1:17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  <c r="L1" s="349"/>
      <c r="M1" s="349"/>
      <c r="P1" s="349"/>
      <c r="Q1" s="349"/>
    </row>
    <row r="2" spans="1:17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  <c r="L2" s="349"/>
      <c r="M2" s="349"/>
      <c r="P2" s="349"/>
      <c r="Q2" s="349"/>
    </row>
    <row r="3" spans="1:17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  <c r="L3" s="349"/>
      <c r="M3" s="349"/>
      <c r="P3" s="349"/>
      <c r="Q3" s="349"/>
    </row>
    <row r="4" spans="1:17" s="2" customFormat="1" ht="15" customHeight="1">
      <c r="A4" s="279" t="s">
        <v>1</v>
      </c>
      <c r="B4" s="341" t="str">
        <f>'100 Series'!B4</f>
        <v>Merkley Oaks</v>
      </c>
      <c r="C4" s="138"/>
      <c r="D4" s="12"/>
      <c r="E4" s="12"/>
      <c r="F4" s="138"/>
      <c r="G4" s="280" t="s">
        <v>0</v>
      </c>
      <c r="H4" s="13">
        <f>'100 Series'!H4</f>
        <v>45748</v>
      </c>
      <c r="I4" s="4"/>
      <c r="L4" s="350"/>
      <c r="M4" s="349"/>
      <c r="P4" s="350"/>
      <c r="Q4" s="350"/>
    </row>
    <row r="5" spans="1:17" s="2" customFormat="1" ht="15" customHeight="1">
      <c r="A5" s="279" t="s">
        <v>3</v>
      </c>
      <c r="B5" s="342" t="str">
        <f>'800 Series'!B5</f>
        <v>800 Series</v>
      </c>
      <c r="F5" s="46"/>
      <c r="G5" s="280" t="s">
        <v>4</v>
      </c>
      <c r="H5" s="14" t="str">
        <f>'100 Series'!H5</f>
        <v>XXX - XXX</v>
      </c>
      <c r="I5" s="15"/>
      <c r="L5" s="349"/>
      <c r="M5" s="349"/>
      <c r="P5" s="349"/>
      <c r="Q5" s="349"/>
    </row>
    <row r="6" spans="1:17" s="2" customFormat="1" ht="15" customHeight="1">
      <c r="A6" s="279"/>
      <c r="B6" s="387" t="s">
        <v>2</v>
      </c>
      <c r="H6" s="60"/>
      <c r="I6" s="4"/>
      <c r="L6" s="349"/>
      <c r="M6" s="349"/>
      <c r="P6" s="349"/>
      <c r="Q6" s="349"/>
    </row>
    <row r="7" spans="1:17" s="2" customFormat="1" ht="15" customHeight="1">
      <c r="A7" s="279" t="s">
        <v>5</v>
      </c>
      <c r="B7" s="343" t="str">
        <f>'100 Series'!B7</f>
        <v>T.B.A.</v>
      </c>
      <c r="C7" s="61"/>
      <c r="D7" s="61"/>
      <c r="F7" s="480" t="str">
        <f>'100 Series'!G7</f>
        <v>CONTRACT PERIOD :</v>
      </c>
      <c r="G7" s="480"/>
      <c r="H7" s="480"/>
      <c r="I7" s="4"/>
      <c r="K7" s="349"/>
      <c r="L7" s="349"/>
      <c r="M7" s="349"/>
      <c r="P7" s="349"/>
      <c r="Q7" s="349"/>
    </row>
    <row r="8" spans="1:17" s="2" customFormat="1" ht="15" customHeight="1">
      <c r="A8" s="279" t="s">
        <v>7</v>
      </c>
      <c r="B8" s="14" t="str">
        <f>'100 Series'!B8</f>
        <v>A - 3</v>
      </c>
      <c r="F8" s="480" t="str">
        <f>'100 Series'!G8</f>
        <v>April 1, 2025 to March 31, 2026</v>
      </c>
      <c r="G8" s="480"/>
      <c r="H8" s="480"/>
      <c r="I8" s="15"/>
      <c r="K8" s="349"/>
      <c r="L8" s="349"/>
      <c r="M8" s="349"/>
      <c r="P8" s="349"/>
      <c r="Q8" s="349"/>
    </row>
    <row r="9" spans="1:17" s="2" customFormat="1" ht="15" customHeight="1" thickBot="1">
      <c r="A9" s="3"/>
      <c r="B9" s="61"/>
      <c r="I9" s="4"/>
      <c r="K9" s="349"/>
      <c r="L9" s="349"/>
      <c r="M9" s="349"/>
      <c r="P9" s="349"/>
      <c r="Q9" s="349"/>
    </row>
    <row r="10" spans="1:17" s="46" customFormat="1" ht="20.100000000000001" customHeight="1" thickTop="1" thickBot="1">
      <c r="A10" s="203"/>
      <c r="B10" s="241" t="s">
        <v>2</v>
      </c>
      <c r="C10" s="522" t="s">
        <v>2</v>
      </c>
      <c r="D10" s="523"/>
      <c r="E10" s="523"/>
      <c r="F10" s="523"/>
      <c r="G10" s="161" t="s">
        <v>8</v>
      </c>
      <c r="H10" s="159" t="s">
        <v>21</v>
      </c>
      <c r="I10" s="160" t="s">
        <v>9</v>
      </c>
      <c r="K10" s="352"/>
      <c r="L10" s="351"/>
      <c r="M10" s="352"/>
      <c r="N10" s="2"/>
      <c r="O10" s="353"/>
      <c r="P10" s="12"/>
      <c r="Q10" s="370"/>
    </row>
    <row r="11" spans="1:17" s="2" customFormat="1" ht="15" customHeight="1" thickTop="1">
      <c r="A11" s="204" t="s">
        <v>10</v>
      </c>
      <c r="B11" s="242"/>
      <c r="C11" s="122" t="s">
        <v>35</v>
      </c>
      <c r="D11" s="123"/>
      <c r="E11" s="123" t="s">
        <v>27</v>
      </c>
      <c r="F11" s="252" t="s">
        <v>2</v>
      </c>
      <c r="G11" s="255"/>
      <c r="H11" s="129"/>
      <c r="I11" s="260"/>
      <c r="K11" s="349"/>
      <c r="L11" s="355"/>
      <c r="M11" s="349"/>
      <c r="O11" s="356"/>
      <c r="P11" s="61"/>
      <c r="Q11" s="359"/>
    </row>
    <row r="12" spans="1:17" s="2" customFormat="1" ht="15" customHeight="1">
      <c r="A12" s="205"/>
      <c r="B12" s="243"/>
      <c r="C12" s="22" t="s">
        <v>16</v>
      </c>
      <c r="D12" s="125"/>
      <c r="E12" s="125" t="s">
        <v>97</v>
      </c>
      <c r="F12" s="253"/>
      <c r="G12" s="256"/>
      <c r="H12" s="131"/>
      <c r="I12" s="130"/>
      <c r="K12" s="349"/>
      <c r="L12" s="355"/>
      <c r="M12" s="349"/>
      <c r="O12" s="356"/>
      <c r="P12" s="61"/>
      <c r="Q12" s="359"/>
    </row>
    <row r="13" spans="1:17" s="2" customFormat="1" ht="15" customHeight="1">
      <c r="A13" s="155" t="s">
        <v>11</v>
      </c>
      <c r="B13" s="244"/>
      <c r="C13" s="22">
        <v>680</v>
      </c>
      <c r="D13" s="23"/>
      <c r="E13" s="23" t="s">
        <v>98</v>
      </c>
      <c r="F13" s="254" t="s">
        <v>2</v>
      </c>
      <c r="G13" s="257"/>
      <c r="H13" s="132"/>
      <c r="I13" s="130"/>
      <c r="K13" s="349"/>
      <c r="L13" s="355"/>
      <c r="M13" s="349"/>
      <c r="O13" s="356"/>
      <c r="P13" s="61"/>
      <c r="Q13" s="359"/>
    </row>
    <row r="14" spans="1:17" s="2" customFormat="1" ht="15" customHeight="1" thickBot="1">
      <c r="A14" s="206" t="s">
        <v>2</v>
      </c>
      <c r="B14" s="259"/>
      <c r="C14" s="240">
        <v>1</v>
      </c>
      <c r="D14" s="128"/>
      <c r="E14" s="133"/>
      <c r="F14" s="254" t="s">
        <v>2</v>
      </c>
      <c r="G14" s="261"/>
      <c r="H14" s="262">
        <v>0.13</v>
      </c>
      <c r="I14" s="263"/>
      <c r="K14" s="349"/>
      <c r="L14" s="355"/>
      <c r="M14" s="349"/>
      <c r="O14" s="358"/>
      <c r="P14" s="61"/>
      <c r="Q14" s="359"/>
    </row>
    <row r="15" spans="1:17" s="2" customFormat="1" ht="20.100000000000001" customHeight="1" thickTop="1" thickBot="1">
      <c r="A15" s="193" t="s">
        <v>12</v>
      </c>
      <c r="B15" s="258"/>
      <c r="C15" s="490"/>
      <c r="D15" s="491"/>
      <c r="E15" s="491"/>
      <c r="F15" s="492"/>
      <c r="G15" s="92"/>
      <c r="H15" s="57"/>
      <c r="I15" s="58"/>
      <c r="K15" s="371"/>
      <c r="L15" s="360"/>
      <c r="M15" s="349"/>
      <c r="N15" s="361"/>
      <c r="O15" s="361"/>
      <c r="P15" s="61"/>
      <c r="Q15" s="360"/>
    </row>
    <row r="16" spans="1:17" s="2" customFormat="1" ht="20.100000000000001" customHeight="1" thickTop="1" thickBot="1">
      <c r="A16" s="518" t="s">
        <v>68</v>
      </c>
      <c r="B16" s="519"/>
      <c r="C16" s="519"/>
      <c r="D16" s="519"/>
      <c r="E16" s="519"/>
      <c r="F16" s="519"/>
      <c r="G16" s="519"/>
      <c r="H16" s="519"/>
      <c r="I16" s="520"/>
      <c r="K16" s="371"/>
      <c r="L16" s="349"/>
      <c r="M16" s="349"/>
      <c r="Q16" s="349"/>
    </row>
    <row r="17" spans="1:17" s="118" customFormat="1" ht="15" customHeight="1" thickTop="1">
      <c r="A17" s="281"/>
      <c r="B17" s="235"/>
      <c r="C17" s="232"/>
      <c r="D17" s="55"/>
      <c r="E17" s="71"/>
      <c r="F17" s="223"/>
      <c r="G17" s="247"/>
      <c r="H17" s="248"/>
      <c r="I17" s="249"/>
      <c r="J17" s="144"/>
      <c r="K17" s="372"/>
      <c r="L17" s="362"/>
      <c r="M17" s="363"/>
      <c r="N17" s="364"/>
      <c r="O17" s="178"/>
      <c r="P17" s="2"/>
      <c r="Q17" s="362"/>
    </row>
    <row r="18" spans="1:17" s="118" customFormat="1" ht="15" customHeight="1">
      <c r="A18" s="153">
        <v>801</v>
      </c>
      <c r="B18" s="236" t="s">
        <v>36</v>
      </c>
      <c r="C18" s="380">
        <f>$D$49*$E18</f>
        <v>0</v>
      </c>
      <c r="D18" s="76"/>
      <c r="E18" s="41">
        <v>315</v>
      </c>
      <c r="F18" s="212"/>
      <c r="G18" s="377">
        <f>+C18</f>
        <v>0</v>
      </c>
      <c r="H18" s="375">
        <f t="shared" ref="H18:H19" si="0">G18*H$14</f>
        <v>0</v>
      </c>
      <c r="I18" s="378">
        <f>G18+H18</f>
        <v>0</v>
      </c>
      <c r="K18" s="353"/>
      <c r="L18" s="365"/>
      <c r="M18" s="363"/>
      <c r="N18" s="364"/>
      <c r="O18" s="178"/>
      <c r="P18" s="2"/>
      <c r="Q18" s="362"/>
    </row>
    <row r="19" spans="1:17" s="118" customFormat="1" ht="15" customHeight="1">
      <c r="A19" s="153"/>
      <c r="B19" s="236" t="s">
        <v>65</v>
      </c>
      <c r="C19" s="380">
        <f>$D$49*$E19</f>
        <v>0</v>
      </c>
      <c r="D19" s="76"/>
      <c r="E19" s="41">
        <v>166</v>
      </c>
      <c r="F19" s="212"/>
      <c r="G19" s="377">
        <f>+C19</f>
        <v>0</v>
      </c>
      <c r="H19" s="375">
        <f t="shared" si="0"/>
        <v>0</v>
      </c>
      <c r="I19" s="378">
        <f>G19+H19</f>
        <v>0</v>
      </c>
      <c r="K19" s="353"/>
      <c r="L19" s="365"/>
      <c r="M19" s="363"/>
      <c r="N19" s="137"/>
      <c r="O19" s="177"/>
      <c r="P19" s="2"/>
      <c r="Q19" s="362"/>
    </row>
    <row r="20" spans="1:17" s="118" customFormat="1" ht="15" customHeight="1">
      <c r="A20" s="281"/>
      <c r="B20" s="276" t="s">
        <v>66</v>
      </c>
      <c r="C20" s="380">
        <f>$D$49*$E20</f>
        <v>0</v>
      </c>
      <c r="D20" s="277"/>
      <c r="E20" s="71">
        <v>46</v>
      </c>
      <c r="F20" s="223"/>
      <c r="G20" s="377">
        <f>+C20</f>
        <v>0</v>
      </c>
      <c r="H20" s="375">
        <f t="shared" ref="H20" si="1">G20*H$14</f>
        <v>0</v>
      </c>
      <c r="I20" s="378">
        <f>G20+H20</f>
        <v>0</v>
      </c>
      <c r="K20" s="353"/>
      <c r="L20" s="365"/>
      <c r="M20" s="363"/>
      <c r="N20" s="137"/>
      <c r="O20" s="177"/>
      <c r="P20" s="2"/>
      <c r="Q20" s="362"/>
    </row>
    <row r="21" spans="1:17" s="118" customFormat="1" ht="15" customHeight="1">
      <c r="A21" s="281"/>
      <c r="B21" s="272"/>
      <c r="C21" s="232"/>
      <c r="D21" s="55"/>
      <c r="E21" s="71"/>
      <c r="F21" s="223"/>
      <c r="G21" s="273"/>
      <c r="H21" s="274"/>
      <c r="I21" s="275"/>
      <c r="K21" s="372"/>
      <c r="L21" s="362"/>
      <c r="M21" s="363"/>
      <c r="N21" s="364"/>
      <c r="O21" s="178"/>
      <c r="P21" s="2"/>
      <c r="Q21" s="362"/>
    </row>
    <row r="22" spans="1:17" s="118" customFormat="1" ht="15" customHeight="1">
      <c r="A22" s="153">
        <v>804</v>
      </c>
      <c r="B22" s="236" t="s">
        <v>36</v>
      </c>
      <c r="C22" s="380">
        <f>$D$49*$E22</f>
        <v>0</v>
      </c>
      <c r="D22" s="76"/>
      <c r="E22" s="41">
        <v>383</v>
      </c>
      <c r="F22" s="212"/>
      <c r="G22" s="377">
        <f>+C22</f>
        <v>0</v>
      </c>
      <c r="H22" s="375">
        <f t="shared" ref="H22:H23" si="2">G22*H$14</f>
        <v>0</v>
      </c>
      <c r="I22" s="378">
        <f>G22+H22</f>
        <v>0</v>
      </c>
      <c r="K22" s="353"/>
      <c r="L22" s="365"/>
      <c r="M22" s="363"/>
      <c r="N22" s="364"/>
      <c r="O22" s="178"/>
      <c r="P22" s="2"/>
      <c r="Q22" s="362"/>
    </row>
    <row r="23" spans="1:17" s="118" customFormat="1" ht="15" customHeight="1">
      <c r="A23" s="153"/>
      <c r="B23" s="236" t="s">
        <v>65</v>
      </c>
      <c r="C23" s="380">
        <f>$D$49*$E23</f>
        <v>0</v>
      </c>
      <c r="D23" s="76"/>
      <c r="E23" s="41">
        <v>189</v>
      </c>
      <c r="F23" s="212"/>
      <c r="G23" s="377">
        <f>+C23</f>
        <v>0</v>
      </c>
      <c r="H23" s="375">
        <f t="shared" si="2"/>
        <v>0</v>
      </c>
      <c r="I23" s="378">
        <f>G23+H23</f>
        <v>0</v>
      </c>
      <c r="K23" s="353"/>
      <c r="L23" s="365"/>
      <c r="M23" s="363"/>
      <c r="N23" s="137"/>
      <c r="O23" s="177"/>
      <c r="P23" s="2"/>
      <c r="Q23" s="362"/>
    </row>
    <row r="24" spans="1:17" s="118" customFormat="1" ht="15" customHeight="1">
      <c r="A24" s="281"/>
      <c r="B24" s="276" t="s">
        <v>66</v>
      </c>
      <c r="C24" s="380">
        <f>$D$49*$E24</f>
        <v>0</v>
      </c>
      <c r="D24" s="277"/>
      <c r="E24" s="71">
        <v>44</v>
      </c>
      <c r="F24" s="223"/>
      <c r="G24" s="377">
        <f>+C24</f>
        <v>0</v>
      </c>
      <c r="H24" s="375">
        <f t="shared" ref="H24" si="3">G24*H$14</f>
        <v>0</v>
      </c>
      <c r="I24" s="378">
        <f>G24+H24</f>
        <v>0</v>
      </c>
      <c r="K24" s="353"/>
      <c r="L24" s="365"/>
      <c r="M24" s="363"/>
      <c r="N24" s="137"/>
      <c r="O24" s="177"/>
      <c r="P24" s="2"/>
      <c r="Q24" s="362"/>
    </row>
    <row r="25" spans="1:17" s="118" customFormat="1" ht="15" customHeight="1">
      <c r="A25" s="281"/>
      <c r="B25" s="272"/>
      <c r="C25" s="232"/>
      <c r="D25" s="55"/>
      <c r="E25" s="71"/>
      <c r="F25" s="223"/>
      <c r="G25" s="273"/>
      <c r="H25" s="274"/>
      <c r="I25" s="275"/>
      <c r="K25" s="372"/>
      <c r="L25" s="362"/>
      <c r="M25" s="363"/>
      <c r="N25" s="364"/>
      <c r="O25" s="178"/>
      <c r="P25" s="2"/>
      <c r="Q25" s="362"/>
    </row>
    <row r="26" spans="1:17" s="118" customFormat="1" ht="15" customHeight="1">
      <c r="A26" s="153">
        <v>810</v>
      </c>
      <c r="B26" s="236" t="s">
        <v>36</v>
      </c>
      <c r="C26" s="380">
        <f>$D$49*$E26</f>
        <v>0</v>
      </c>
      <c r="D26" s="76"/>
      <c r="E26" s="41">
        <v>415</v>
      </c>
      <c r="F26" s="212" t="s">
        <v>32</v>
      </c>
      <c r="G26" s="377">
        <f>+C26</f>
        <v>0</v>
      </c>
      <c r="H26" s="375">
        <f t="shared" ref="H26:H34" si="4">G26*H$14</f>
        <v>0</v>
      </c>
      <c r="I26" s="378">
        <f>G26+H26</f>
        <v>0</v>
      </c>
      <c r="K26" s="353"/>
      <c r="L26" s="365"/>
      <c r="M26" s="363"/>
      <c r="N26" s="364"/>
      <c r="O26" s="178"/>
      <c r="P26" s="2"/>
      <c r="Q26" s="362"/>
    </row>
    <row r="27" spans="1:17" s="118" customFormat="1" ht="15" customHeight="1">
      <c r="A27" s="153"/>
      <c r="B27" s="236" t="s">
        <v>66</v>
      </c>
      <c r="C27" s="380">
        <f>$D$49*$E27</f>
        <v>0</v>
      </c>
      <c r="D27" s="76"/>
      <c r="E27" s="41">
        <v>43</v>
      </c>
      <c r="F27" s="212"/>
      <c r="G27" s="377">
        <f>+C27</f>
        <v>0</v>
      </c>
      <c r="H27" s="375">
        <f t="shared" ref="H27" si="5">G27*H$14</f>
        <v>0</v>
      </c>
      <c r="I27" s="378">
        <f>G27+H27</f>
        <v>0</v>
      </c>
      <c r="K27" s="353"/>
      <c r="L27" s="365"/>
      <c r="M27" s="363"/>
      <c r="N27" s="137"/>
      <c r="O27" s="177"/>
      <c r="P27" s="2"/>
      <c r="Q27" s="362"/>
    </row>
    <row r="28" spans="1:17" s="118" customFormat="1" ht="15" customHeight="1">
      <c r="A28" s="153"/>
      <c r="B28" s="237"/>
      <c r="C28" s="233"/>
      <c r="D28" s="35"/>
      <c r="E28" s="41"/>
      <c r="F28" s="212"/>
      <c r="G28" s="94"/>
      <c r="H28" s="36"/>
      <c r="I28" s="38"/>
      <c r="K28" s="353"/>
      <c r="L28" s="362"/>
      <c r="M28" s="363"/>
      <c r="N28" s="137"/>
      <c r="O28" s="137"/>
      <c r="P28" s="2"/>
      <c r="Q28" s="362"/>
    </row>
    <row r="29" spans="1:17" s="118" customFormat="1" ht="15" customHeight="1">
      <c r="A29" s="153">
        <v>815</v>
      </c>
      <c r="B29" s="236" t="s">
        <v>36</v>
      </c>
      <c r="C29" s="380">
        <f>$D$49*$E29</f>
        <v>0</v>
      </c>
      <c r="D29" s="76"/>
      <c r="E29" s="41">
        <v>358</v>
      </c>
      <c r="F29" s="212" t="s">
        <v>32</v>
      </c>
      <c r="G29" s="377">
        <f>+C29</f>
        <v>0</v>
      </c>
      <c r="H29" s="375">
        <f t="shared" si="4"/>
        <v>0</v>
      </c>
      <c r="I29" s="378">
        <f>G29+H29</f>
        <v>0</v>
      </c>
      <c r="K29" s="353"/>
      <c r="L29" s="365"/>
      <c r="M29" s="363"/>
      <c r="N29" s="364"/>
      <c r="O29" s="178"/>
      <c r="P29" s="2"/>
      <c r="Q29" s="362"/>
    </row>
    <row r="30" spans="1:17" s="118" customFormat="1" ht="15" customHeight="1">
      <c r="A30" s="153"/>
      <c r="B30" s="236" t="s">
        <v>66</v>
      </c>
      <c r="C30" s="380">
        <f>$D$49*$E30</f>
        <v>0</v>
      </c>
      <c r="D30" s="76"/>
      <c r="E30" s="41">
        <v>43</v>
      </c>
      <c r="F30" s="212"/>
      <c r="G30" s="377">
        <f>+C30</f>
        <v>0</v>
      </c>
      <c r="H30" s="375">
        <f t="shared" ref="H30" si="6">G30*H$14</f>
        <v>0</v>
      </c>
      <c r="I30" s="378">
        <f>G30+H30</f>
        <v>0</v>
      </c>
      <c r="K30" s="353"/>
      <c r="L30" s="365"/>
      <c r="M30" s="363"/>
      <c r="N30" s="137"/>
      <c r="O30" s="177"/>
      <c r="P30" s="2"/>
      <c r="Q30" s="362"/>
    </row>
    <row r="31" spans="1:17" s="118" customFormat="1" ht="15" customHeight="1">
      <c r="A31" s="153"/>
      <c r="B31" s="237"/>
      <c r="C31" s="233"/>
      <c r="D31" s="35"/>
      <c r="E31" s="41"/>
      <c r="F31" s="212"/>
      <c r="G31" s="94"/>
      <c r="H31" s="36"/>
      <c r="I31" s="38"/>
      <c r="K31" s="353"/>
      <c r="L31" s="362"/>
      <c r="M31" s="363"/>
      <c r="N31" s="137"/>
      <c r="O31" s="137"/>
      <c r="P31" s="2"/>
      <c r="Q31" s="362"/>
    </row>
    <row r="32" spans="1:17" s="118" customFormat="1" ht="15" customHeight="1">
      <c r="A32" s="153">
        <v>826</v>
      </c>
      <c r="B32" s="236" t="s">
        <v>36</v>
      </c>
      <c r="C32" s="380">
        <f>$D$49*$E32</f>
        <v>0</v>
      </c>
      <c r="D32" s="76"/>
      <c r="E32" s="41">
        <v>370</v>
      </c>
      <c r="F32" s="212" t="s">
        <v>32</v>
      </c>
      <c r="G32" s="377">
        <f>+C32</f>
        <v>0</v>
      </c>
      <c r="H32" s="375">
        <f t="shared" si="4"/>
        <v>0</v>
      </c>
      <c r="I32" s="378">
        <f>G32+H32</f>
        <v>0</v>
      </c>
      <c r="K32" s="353"/>
      <c r="L32" s="365"/>
      <c r="M32" s="363"/>
      <c r="N32" s="364"/>
      <c r="O32" s="178"/>
      <c r="P32" s="2"/>
      <c r="Q32" s="362"/>
    </row>
    <row r="33" spans="1:17" s="118" customFormat="1" ht="15" customHeight="1">
      <c r="A33" s="153"/>
      <c r="B33" s="236" t="s">
        <v>65</v>
      </c>
      <c r="C33" s="380">
        <f>$D$49*$E33</f>
        <v>0</v>
      </c>
      <c r="D33" s="76"/>
      <c r="E33" s="41">
        <v>204</v>
      </c>
      <c r="F33" s="212"/>
      <c r="G33" s="377">
        <f>+C33</f>
        <v>0</v>
      </c>
      <c r="H33" s="375">
        <f t="shared" si="4"/>
        <v>0</v>
      </c>
      <c r="I33" s="378">
        <f>G33+H33</f>
        <v>0</v>
      </c>
      <c r="K33" s="353"/>
      <c r="L33" s="365"/>
      <c r="M33" s="363"/>
      <c r="N33" s="364"/>
      <c r="O33" s="178"/>
      <c r="P33" s="2"/>
      <c r="Q33" s="362"/>
    </row>
    <row r="34" spans="1:17" s="118" customFormat="1" ht="15" customHeight="1">
      <c r="A34" s="153"/>
      <c r="B34" s="236" t="s">
        <v>66</v>
      </c>
      <c r="C34" s="380">
        <f>$D$49*$E34</f>
        <v>0</v>
      </c>
      <c r="D34" s="76"/>
      <c r="E34" s="41">
        <v>44</v>
      </c>
      <c r="F34" s="212"/>
      <c r="G34" s="377">
        <f>+C34</f>
        <v>0</v>
      </c>
      <c r="H34" s="375">
        <f t="shared" si="4"/>
        <v>0</v>
      </c>
      <c r="I34" s="378">
        <f t="shared" ref="I34" si="7">G34+H34</f>
        <v>0</v>
      </c>
      <c r="K34" s="353"/>
      <c r="L34" s="365"/>
      <c r="M34" s="363"/>
      <c r="N34" s="364"/>
      <c r="O34" s="178"/>
      <c r="P34" s="2"/>
      <c r="Q34" s="362"/>
    </row>
    <row r="35" spans="1:17" s="118" customFormat="1" ht="15" customHeight="1">
      <c r="A35" s="153"/>
      <c r="B35" s="237"/>
      <c r="C35" s="233"/>
      <c r="D35" s="35"/>
      <c r="E35" s="41"/>
      <c r="F35" s="212"/>
      <c r="G35" s="94"/>
      <c r="H35" s="36"/>
      <c r="I35" s="38"/>
      <c r="K35" s="353"/>
      <c r="L35" s="362"/>
      <c r="M35" s="363"/>
      <c r="N35" s="137"/>
      <c r="O35" s="137"/>
      <c r="P35" s="2"/>
      <c r="Q35" s="362"/>
    </row>
    <row r="36" spans="1:17" s="118" customFormat="1" ht="15" customHeight="1">
      <c r="A36" s="153">
        <v>830</v>
      </c>
      <c r="B36" s="236" t="s">
        <v>36</v>
      </c>
      <c r="C36" s="380">
        <f>$D$49*$E36</f>
        <v>0</v>
      </c>
      <c r="D36" s="76"/>
      <c r="E36" s="41">
        <v>395</v>
      </c>
      <c r="F36" s="212" t="s">
        <v>32</v>
      </c>
      <c r="G36" s="377">
        <f>+C36</f>
        <v>0</v>
      </c>
      <c r="H36" s="375">
        <f t="shared" ref="H36:H37" si="8">G36*H$14</f>
        <v>0</v>
      </c>
      <c r="I36" s="378">
        <f>G36+H36</f>
        <v>0</v>
      </c>
      <c r="K36" s="353"/>
      <c r="L36" s="365"/>
      <c r="M36" s="363"/>
      <c r="N36" s="364"/>
      <c r="O36" s="178"/>
      <c r="P36" s="2"/>
      <c r="Q36" s="362"/>
    </row>
    <row r="37" spans="1:17" s="118" customFormat="1" ht="15" customHeight="1">
      <c r="A37" s="153"/>
      <c r="B37" s="236" t="s">
        <v>66</v>
      </c>
      <c r="C37" s="380">
        <f>$D$49*$E37</f>
        <v>0</v>
      </c>
      <c r="D37" s="76"/>
      <c r="E37" s="41">
        <v>41</v>
      </c>
      <c r="F37" s="212"/>
      <c r="G37" s="377">
        <f>+C37</f>
        <v>0</v>
      </c>
      <c r="H37" s="375">
        <f t="shared" si="8"/>
        <v>0</v>
      </c>
      <c r="I37" s="378">
        <f>G37+H37</f>
        <v>0</v>
      </c>
      <c r="K37" s="353"/>
      <c r="L37" s="365"/>
      <c r="M37" s="363"/>
      <c r="N37" s="137"/>
      <c r="O37" s="177"/>
      <c r="P37" s="2"/>
      <c r="Q37" s="362"/>
    </row>
    <row r="38" spans="1:17" s="113" customFormat="1" ht="15" customHeight="1">
      <c r="A38" s="153"/>
      <c r="B38" s="238"/>
      <c r="C38" s="217"/>
      <c r="D38" s="76"/>
      <c r="E38" s="41"/>
      <c r="F38" s="212"/>
      <c r="G38" s="110"/>
      <c r="H38" s="76"/>
      <c r="I38" s="77"/>
      <c r="K38" s="68"/>
      <c r="L38" s="137"/>
      <c r="N38" s="137"/>
      <c r="O38" s="137"/>
      <c r="P38" s="2"/>
      <c r="Q38" s="137"/>
    </row>
    <row r="39" spans="1:17" s="118" customFormat="1" ht="15" customHeight="1">
      <c r="A39" s="153">
        <v>870</v>
      </c>
      <c r="B39" s="236" t="s">
        <v>36</v>
      </c>
      <c r="C39" s="380">
        <f>$D$49*$E39</f>
        <v>0</v>
      </c>
      <c r="D39" s="76"/>
      <c r="E39" s="41">
        <v>599</v>
      </c>
      <c r="F39" s="212" t="s">
        <v>32</v>
      </c>
      <c r="G39" s="377">
        <f>+C39</f>
        <v>0</v>
      </c>
      <c r="H39" s="375">
        <f t="shared" ref="H39:H40" si="9">G39*H$14</f>
        <v>0</v>
      </c>
      <c r="I39" s="378">
        <f>G39+H39</f>
        <v>0</v>
      </c>
      <c r="K39" s="353"/>
      <c r="L39" s="365"/>
      <c r="M39" s="363"/>
      <c r="N39" s="364"/>
      <c r="O39" s="178"/>
      <c r="P39" s="2"/>
      <c r="Q39" s="362"/>
    </row>
    <row r="40" spans="1:17" s="118" customFormat="1" ht="15" customHeight="1">
      <c r="A40" s="153"/>
      <c r="B40" s="236" t="s">
        <v>66</v>
      </c>
      <c r="C40" s="380">
        <f>$D$49*$E40</f>
        <v>0</v>
      </c>
      <c r="D40" s="76"/>
      <c r="E40" s="41">
        <v>44</v>
      </c>
      <c r="F40" s="212"/>
      <c r="G40" s="377">
        <f>+C40</f>
        <v>0</v>
      </c>
      <c r="H40" s="375">
        <f t="shared" si="9"/>
        <v>0</v>
      </c>
      <c r="I40" s="378">
        <f>G40+H40</f>
        <v>0</v>
      </c>
      <c r="K40" s="353"/>
      <c r="L40" s="365"/>
      <c r="M40" s="363"/>
      <c r="N40" s="137"/>
      <c r="O40" s="177"/>
      <c r="P40" s="2"/>
      <c r="Q40" s="362"/>
    </row>
    <row r="41" spans="1:17" s="113" customFormat="1" ht="15" customHeight="1">
      <c r="A41" s="153"/>
      <c r="B41" s="238"/>
      <c r="C41" s="233"/>
      <c r="D41" s="76"/>
      <c r="E41" s="41"/>
      <c r="F41" s="212"/>
      <c r="G41" s="94"/>
      <c r="H41" s="36"/>
      <c r="I41" s="38"/>
      <c r="L41" s="137"/>
      <c r="N41" s="137"/>
      <c r="O41" s="137"/>
      <c r="P41" s="2"/>
      <c r="Q41" s="137"/>
    </row>
    <row r="42" spans="1:17" s="113" customFormat="1" ht="15" customHeight="1">
      <c r="A42" s="153"/>
      <c r="B42" s="238"/>
      <c r="C42" s="233"/>
      <c r="D42" s="76"/>
      <c r="E42" s="41"/>
      <c r="F42" s="212"/>
      <c r="G42" s="94"/>
      <c r="H42" s="36"/>
      <c r="I42" s="38"/>
      <c r="L42" s="137"/>
      <c r="N42" s="364"/>
      <c r="O42" s="178"/>
      <c r="P42" s="2"/>
      <c r="Q42" s="137"/>
    </row>
    <row r="43" spans="1:17" s="113" customFormat="1" ht="15" customHeight="1">
      <c r="A43" s="153"/>
      <c r="B43" s="238"/>
      <c r="C43" s="233"/>
      <c r="D43" s="76"/>
      <c r="E43" s="41"/>
      <c r="F43" s="212"/>
      <c r="G43" s="94"/>
      <c r="H43" s="36"/>
      <c r="I43" s="38"/>
      <c r="L43" s="137"/>
      <c r="N43" s="137"/>
      <c r="O43" s="137"/>
      <c r="P43" s="2"/>
      <c r="Q43" s="137"/>
    </row>
    <row r="44" spans="1:17" s="113" customFormat="1" ht="15" customHeight="1">
      <c r="A44" s="153"/>
      <c r="B44" s="238"/>
      <c r="C44" s="233"/>
      <c r="D44" s="76"/>
      <c r="E44" s="41"/>
      <c r="F44" s="212"/>
      <c r="G44" s="94"/>
      <c r="H44" s="36"/>
      <c r="I44" s="38"/>
      <c r="L44" s="137"/>
      <c r="N44" s="364"/>
      <c r="O44" s="178"/>
      <c r="P44" s="2"/>
      <c r="Q44" s="137"/>
    </row>
    <row r="45" spans="1:17" s="113" customFormat="1" ht="15" customHeight="1" thickBot="1">
      <c r="A45" s="282"/>
      <c r="B45" s="239"/>
      <c r="C45" s="234"/>
      <c r="D45" s="152"/>
      <c r="E45" s="135"/>
      <c r="F45" s="246"/>
      <c r="G45" s="250"/>
      <c r="H45" s="151"/>
      <c r="I45" s="251"/>
      <c r="L45" s="137"/>
      <c r="N45" s="364"/>
      <c r="O45" s="178"/>
      <c r="P45" s="2"/>
      <c r="Q45" s="137"/>
    </row>
    <row r="46" spans="1:17" s="113" customFormat="1" ht="15" customHeight="1" thickTop="1">
      <c r="A46" s="548"/>
      <c r="B46" s="549"/>
      <c r="C46" s="549"/>
      <c r="D46" s="549"/>
      <c r="E46" s="549"/>
      <c r="F46" s="549"/>
      <c r="G46" s="549"/>
      <c r="H46" s="549"/>
      <c r="I46" s="550"/>
      <c r="L46" s="137"/>
      <c r="N46" s="137"/>
      <c r="O46" s="137"/>
      <c r="P46" s="2"/>
      <c r="Q46" s="137"/>
    </row>
    <row r="47" spans="1:17" s="113" customFormat="1" ht="18" customHeight="1" thickBot="1">
      <c r="A47" s="510" t="s">
        <v>67</v>
      </c>
      <c r="B47" s="511"/>
      <c r="C47" s="512"/>
      <c r="D47" s="345">
        <v>0</v>
      </c>
      <c r="E47" s="49" t="s">
        <v>47</v>
      </c>
      <c r="F47" s="34"/>
      <c r="G47" s="34"/>
      <c r="H47" s="34"/>
      <c r="I47" s="45"/>
      <c r="L47" s="368"/>
      <c r="N47" s="137"/>
      <c r="O47" s="137"/>
      <c r="P47" s="2"/>
      <c r="Q47" s="368"/>
    </row>
    <row r="48" spans="1:17" s="113" customFormat="1" ht="18" customHeight="1" thickTop="1" thickBot="1">
      <c r="A48" s="513" t="s">
        <v>29</v>
      </c>
      <c r="B48" s="514"/>
      <c r="C48" s="515"/>
      <c r="D48" s="345">
        <v>0</v>
      </c>
      <c r="E48" s="49" t="s">
        <v>47</v>
      </c>
      <c r="F48" s="284"/>
      <c r="G48" s="284"/>
      <c r="H48" s="284"/>
      <c r="I48" s="285"/>
      <c r="L48" s="368"/>
      <c r="N48" s="364"/>
      <c r="O48" s="178"/>
      <c r="P48" s="2"/>
      <c r="Q48" s="368"/>
    </row>
    <row r="49" spans="1:17" s="113" customFormat="1" ht="18" customHeight="1" thickTop="1" thickBot="1">
      <c r="A49" s="544" t="s">
        <v>56</v>
      </c>
      <c r="B49" s="545"/>
      <c r="C49" s="546"/>
      <c r="D49" s="346">
        <v>0</v>
      </c>
      <c r="E49" s="49" t="s">
        <v>47</v>
      </c>
      <c r="F49" s="35"/>
      <c r="G49" s="37"/>
      <c r="H49" s="36"/>
      <c r="I49" s="38"/>
      <c r="L49" s="368"/>
      <c r="N49" s="137"/>
      <c r="O49" s="177"/>
      <c r="P49" s="2"/>
      <c r="Q49" s="368"/>
    </row>
    <row r="50" spans="1:17" s="113" customFormat="1" ht="18" customHeight="1" thickTop="1">
      <c r="A50" s="33"/>
      <c r="B50" s="496" t="s">
        <v>20</v>
      </c>
      <c r="C50" s="506"/>
      <c r="D50" s="347">
        <v>0</v>
      </c>
      <c r="E50" s="35" t="s">
        <v>48</v>
      </c>
      <c r="F50" s="35"/>
      <c r="G50" s="36"/>
      <c r="H50" s="36"/>
      <c r="I50" s="38"/>
      <c r="L50" s="368"/>
      <c r="N50" s="137"/>
      <c r="O50" s="137"/>
      <c r="P50" s="2"/>
      <c r="Q50" s="368"/>
    </row>
    <row r="51" spans="1:17" s="113" customFormat="1" ht="18" customHeight="1">
      <c r="A51" s="47"/>
      <c r="B51" s="496" t="s">
        <v>50</v>
      </c>
      <c r="C51" s="506"/>
      <c r="D51" s="348">
        <v>0</v>
      </c>
      <c r="E51" s="35" t="s">
        <v>48</v>
      </c>
      <c r="F51" s="35"/>
      <c r="G51" s="134"/>
      <c r="H51" s="76"/>
      <c r="I51" s="77"/>
      <c r="L51" s="368"/>
      <c r="N51" s="137"/>
      <c r="O51" s="137"/>
      <c r="P51" s="2"/>
      <c r="Q51" s="368"/>
    </row>
    <row r="52" spans="1:17" s="113" customFormat="1" ht="18" customHeight="1">
      <c r="A52" s="33"/>
      <c r="B52" s="496" t="s">
        <v>30</v>
      </c>
      <c r="C52" s="506"/>
      <c r="D52" s="348">
        <v>0</v>
      </c>
      <c r="E52" s="54" t="s">
        <v>49</v>
      </c>
      <c r="F52" s="35"/>
      <c r="G52" s="134"/>
      <c r="H52" s="76"/>
      <c r="I52" s="77"/>
      <c r="L52" s="369"/>
      <c r="N52" s="364"/>
      <c r="O52" s="178"/>
      <c r="P52" s="2"/>
      <c r="Q52" s="369"/>
    </row>
    <row r="53" spans="1:17" s="113" customFormat="1" ht="18" customHeight="1">
      <c r="A53" s="33"/>
      <c r="B53" s="496" t="s">
        <v>25</v>
      </c>
      <c r="C53" s="506"/>
      <c r="D53" s="504" t="s">
        <v>26</v>
      </c>
      <c r="E53" s="505"/>
      <c r="F53" s="35"/>
      <c r="G53" s="78"/>
      <c r="H53" s="78"/>
      <c r="I53" s="79"/>
      <c r="N53" s="364"/>
      <c r="O53" s="178"/>
      <c r="P53" s="2"/>
    </row>
    <row r="54" spans="1:17" s="113" customFormat="1" ht="15" customHeight="1" thickBot="1">
      <c r="A54" s="532" t="s">
        <v>2</v>
      </c>
      <c r="B54" s="533"/>
      <c r="C54" s="533"/>
      <c r="D54" s="533"/>
      <c r="E54" s="533"/>
      <c r="F54" s="533"/>
      <c r="G54" s="533"/>
      <c r="H54" s="533"/>
      <c r="I54" s="534"/>
      <c r="L54" s="137"/>
      <c r="N54" s="137"/>
      <c r="O54" s="137"/>
      <c r="P54" s="2"/>
      <c r="Q54" s="137"/>
    </row>
    <row r="55" spans="1:17" s="2" customFormat="1" ht="20.100000000000001" customHeight="1" thickTop="1" thickBot="1">
      <c r="A55" s="42" t="s">
        <v>13</v>
      </c>
      <c r="B55" s="499" t="str">
        <f>'100 Series'!B$53</f>
        <v>Hourly Rate for Repairs and Authorized Service Outside of Contractual Obligations is  = $0.00 / Hr.</v>
      </c>
      <c r="C55" s="499"/>
      <c r="D55" s="499"/>
      <c r="E55" s="499"/>
      <c r="F55" s="499"/>
      <c r="G55" s="499"/>
      <c r="H55" s="499"/>
      <c r="I55" s="499"/>
      <c r="N55" s="46"/>
      <c r="O55" s="46"/>
      <c r="P55" s="140"/>
    </row>
    <row r="56" spans="1:17" s="2" customFormat="1" ht="15" customHeight="1" thickTop="1">
      <c r="A56" s="3"/>
      <c r="I56" s="31" t="s">
        <v>2</v>
      </c>
      <c r="N56" s="46"/>
      <c r="O56" s="46"/>
      <c r="P56" s="140"/>
    </row>
    <row r="57" spans="1:17" s="2" customFormat="1" ht="15" customHeight="1">
      <c r="A57" s="484" t="s">
        <v>19</v>
      </c>
      <c r="B57" s="485"/>
      <c r="C57" s="485"/>
      <c r="D57" s="485"/>
      <c r="E57" s="485"/>
      <c r="F57" s="485"/>
      <c r="G57" s="485"/>
      <c r="H57" s="485"/>
      <c r="I57" s="486"/>
      <c r="P57" s="140"/>
    </row>
    <row r="58" spans="1:17" s="2" customFormat="1" ht="15" customHeight="1">
      <c r="A58" s="3"/>
      <c r="I58" s="4"/>
      <c r="N58" s="46"/>
      <c r="O58" s="46"/>
      <c r="P58" s="46"/>
    </row>
    <row r="59" spans="1:17" s="2" customFormat="1" ht="15" customHeight="1">
      <c r="A59" s="525" t="s">
        <v>57</v>
      </c>
      <c r="B59" s="526"/>
      <c r="C59" s="526"/>
      <c r="D59" s="526"/>
      <c r="E59" s="526"/>
      <c r="F59" s="526"/>
      <c r="G59" s="526"/>
      <c r="H59" s="526"/>
      <c r="I59" s="527"/>
    </row>
    <row r="60" spans="1:17" s="2" customFormat="1" ht="15" customHeight="1">
      <c r="A60" s="525" t="s">
        <v>58</v>
      </c>
      <c r="B60" s="526"/>
      <c r="C60" s="526"/>
      <c r="D60" s="526"/>
      <c r="E60" s="526"/>
      <c r="F60" s="526"/>
      <c r="G60" s="526"/>
      <c r="H60" s="526"/>
      <c r="I60" s="527"/>
    </row>
    <row r="61" spans="1:17" s="2" customFormat="1" ht="15" customHeight="1">
      <c r="A61" s="525" t="s">
        <v>59</v>
      </c>
      <c r="B61" s="526"/>
      <c r="C61" s="526"/>
      <c r="D61" s="526"/>
      <c r="E61" s="526"/>
      <c r="F61" s="526"/>
      <c r="G61" s="526"/>
      <c r="H61" s="526"/>
      <c r="I61" s="527"/>
    </row>
    <row r="62" spans="1:17" s="2" customFormat="1" ht="15" customHeight="1">
      <c r="A62" s="535" t="s">
        <v>60</v>
      </c>
      <c r="B62" s="536"/>
      <c r="C62" s="536"/>
      <c r="D62" s="536"/>
      <c r="E62" s="536"/>
      <c r="F62" s="536"/>
      <c r="G62" s="536"/>
      <c r="H62" s="536"/>
      <c r="I62" s="537"/>
    </row>
    <row r="63" spans="1:17" s="2" customFormat="1" ht="15" customHeight="1">
      <c r="A63" s="535" t="s">
        <v>43</v>
      </c>
      <c r="B63" s="536"/>
      <c r="C63" s="536"/>
      <c r="D63" s="536"/>
      <c r="E63" s="536"/>
      <c r="F63" s="536"/>
      <c r="G63" s="536"/>
      <c r="H63" s="536"/>
      <c r="I63" s="537"/>
    </row>
    <row r="64" spans="1:17" s="2" customFormat="1" ht="15" customHeight="1">
      <c r="A64" s="525" t="s">
        <v>61</v>
      </c>
      <c r="B64" s="526"/>
      <c r="C64" s="526"/>
      <c r="D64" s="526"/>
      <c r="E64" s="526"/>
      <c r="F64" s="526"/>
      <c r="G64" s="526"/>
      <c r="H64" s="526"/>
      <c r="I64" s="527"/>
    </row>
    <row r="65" spans="1:16" s="2" customFormat="1" ht="15" customHeight="1">
      <c r="A65" s="525" t="s">
        <v>44</v>
      </c>
      <c r="B65" s="526"/>
      <c r="C65" s="526"/>
      <c r="D65" s="526"/>
      <c r="E65" s="526"/>
      <c r="F65" s="526"/>
      <c r="G65" s="526"/>
      <c r="H65" s="526"/>
      <c r="I65" s="527"/>
    </row>
    <row r="66" spans="1:16" s="2" customFormat="1" ht="15" customHeight="1">
      <c r="A66" s="525" t="s">
        <v>62</v>
      </c>
      <c r="B66" s="526"/>
      <c r="C66" s="526"/>
      <c r="D66" s="526"/>
      <c r="E66" s="526"/>
      <c r="F66" s="526"/>
      <c r="G66" s="526"/>
      <c r="H66" s="526"/>
      <c r="I66" s="527"/>
    </row>
    <row r="67" spans="1:16" s="2" customFormat="1" ht="15" customHeight="1">
      <c r="A67" s="535" t="s">
        <v>63</v>
      </c>
      <c r="B67" s="536"/>
      <c r="C67" s="536"/>
      <c r="D67" s="536"/>
      <c r="E67" s="536"/>
      <c r="F67" s="536"/>
      <c r="G67" s="536"/>
      <c r="H67" s="536"/>
      <c r="I67" s="537"/>
    </row>
    <row r="68" spans="1:16" s="2" customFormat="1" ht="15" customHeight="1">
      <c r="A68" s="3"/>
      <c r="I68" s="4"/>
    </row>
    <row r="69" spans="1:16" s="2" customFormat="1" ht="15" customHeight="1">
      <c r="A69" s="3"/>
      <c r="F69" s="460" t="s">
        <v>23</v>
      </c>
      <c r="G69" s="460"/>
      <c r="H69" s="460"/>
      <c r="I69" s="4"/>
    </row>
    <row r="70" spans="1:16" s="2" customFormat="1" ht="15" customHeight="1">
      <c r="A70" s="3"/>
      <c r="I70" s="4"/>
    </row>
    <row r="71" spans="1:16" s="2" customFormat="1" ht="15" customHeight="1">
      <c r="A71" s="3"/>
      <c r="I71" s="4"/>
    </row>
    <row r="72" spans="1:16" s="2" customFormat="1" ht="15" customHeight="1">
      <c r="A72" s="3"/>
      <c r="F72" s="460" t="s">
        <v>75</v>
      </c>
      <c r="G72" s="460"/>
      <c r="H72" s="460"/>
      <c r="I72" s="4"/>
    </row>
    <row r="73" spans="1:16" s="2" customFormat="1" ht="15" customHeight="1">
      <c r="A73" s="3"/>
      <c r="I73" s="4"/>
    </row>
    <row r="74" spans="1:16" s="5" customFormat="1" ht="15" customHeight="1">
      <c r="A74" s="516" t="s">
        <v>55</v>
      </c>
      <c r="B74" s="517"/>
      <c r="C74" s="67">
        <v>30</v>
      </c>
      <c r="D74" s="5" t="s">
        <v>14</v>
      </c>
      <c r="F74" s="517" t="s">
        <v>53</v>
      </c>
      <c r="G74" s="517"/>
      <c r="I74" s="69"/>
      <c r="N74" s="2"/>
      <c r="O74" s="2"/>
      <c r="P74" s="2"/>
    </row>
    <row r="75" spans="1:16" s="2" customFormat="1" ht="15" customHeight="1">
      <c r="A75" s="3" t="s">
        <v>54</v>
      </c>
      <c r="C75" s="67"/>
      <c r="E75" s="2" t="s">
        <v>52</v>
      </c>
      <c r="I75" s="4"/>
    </row>
    <row r="76" spans="1:16" s="2" customFormat="1" ht="15" customHeight="1" thickBot="1">
      <c r="A76" s="6"/>
      <c r="B76" s="7"/>
      <c r="C76" s="32"/>
      <c r="D76" s="7"/>
      <c r="E76" s="7"/>
      <c r="F76" s="7"/>
      <c r="G76" s="8"/>
      <c r="H76" s="8"/>
      <c r="I76" s="9"/>
      <c r="N76" s="5"/>
      <c r="O76" s="5"/>
      <c r="P76" s="5"/>
    </row>
    <row r="77" spans="1:16" s="2" customFormat="1" ht="15" customHeight="1" thickTop="1"/>
    <row r="78" spans="1:16" s="2" customFormat="1" ht="15" customHeight="1">
      <c r="N78" s="1"/>
      <c r="O78" s="1"/>
      <c r="P78" s="1"/>
    </row>
    <row r="79" spans="1:16" s="2" customFormat="1" ht="15" customHeight="1">
      <c r="N79" s="1"/>
      <c r="O79" s="1"/>
      <c r="P79" s="1"/>
    </row>
    <row r="80" spans="1:16" s="2" customFormat="1" ht="15" customHeight="1">
      <c r="N80" s="1"/>
      <c r="O80" s="1"/>
      <c r="P80" s="1"/>
    </row>
    <row r="81" spans="14:16" s="2" customFormat="1" ht="15" customHeight="1">
      <c r="N81" s="1"/>
      <c r="O81" s="1"/>
      <c r="P81" s="1"/>
    </row>
    <row r="82" spans="14:16" s="2" customFormat="1" ht="15" customHeight="1">
      <c r="N82" s="1"/>
      <c r="O82" s="1"/>
      <c r="P82" s="1"/>
    </row>
    <row r="83" spans="14:16" s="2" customFormat="1" ht="15" customHeight="1">
      <c r="N83" s="1"/>
      <c r="O83" s="1"/>
      <c r="P83" s="1"/>
    </row>
    <row r="84" spans="14:16" s="2" customFormat="1" ht="15" customHeight="1">
      <c r="N84" s="1"/>
      <c r="O84" s="1"/>
      <c r="P84" s="1"/>
    </row>
    <row r="85" spans="14:16" s="2" customFormat="1" ht="15" customHeight="1">
      <c r="N85" s="1"/>
      <c r="O85" s="1"/>
      <c r="P85" s="1"/>
    </row>
    <row r="86" spans="14:16" s="2" customFormat="1" ht="15" customHeight="1">
      <c r="N86" s="1"/>
      <c r="O86" s="1"/>
      <c r="P86" s="1"/>
    </row>
    <row r="87" spans="14:16" s="2" customFormat="1" ht="15" customHeight="1">
      <c r="N87" s="1"/>
      <c r="O87" s="1"/>
      <c r="P87" s="1"/>
    </row>
    <row r="88" spans="14:16" s="2" customFormat="1" ht="15" customHeight="1">
      <c r="N88" s="1"/>
      <c r="O88" s="1"/>
      <c r="P88" s="1"/>
    </row>
    <row r="89" spans="14:16" s="2" customFormat="1" ht="15" customHeight="1">
      <c r="N89" s="1"/>
      <c r="O89" s="1"/>
      <c r="P89" s="1"/>
    </row>
    <row r="90" spans="14:16" s="2" customFormat="1" ht="15" customHeight="1">
      <c r="N90" s="1"/>
      <c r="O90" s="1"/>
      <c r="P90" s="1"/>
    </row>
    <row r="91" spans="14:16" s="2" customFormat="1" ht="15" customHeight="1">
      <c r="N91" s="1"/>
      <c r="O91" s="1"/>
      <c r="P91" s="1"/>
    </row>
    <row r="92" spans="14:16" s="2" customFormat="1" ht="15" customHeight="1">
      <c r="N92" s="1"/>
      <c r="O92" s="1"/>
      <c r="P92" s="1"/>
    </row>
    <row r="93" spans="14:16" s="2" customFormat="1" ht="15" customHeight="1">
      <c r="N93" s="1"/>
      <c r="O93" s="1"/>
      <c r="P93" s="1"/>
    </row>
    <row r="94" spans="14:16" s="2" customFormat="1" ht="15" customHeight="1">
      <c r="N94" s="1"/>
      <c r="O94" s="1"/>
      <c r="P94" s="1"/>
    </row>
    <row r="95" spans="14:16" s="2" customFormat="1" ht="15" customHeight="1">
      <c r="N95" s="1"/>
      <c r="O95" s="1"/>
      <c r="P95" s="1"/>
    </row>
    <row r="96" spans="14:16" s="2" customFormat="1" ht="15" customHeight="1">
      <c r="N96" s="1"/>
      <c r="O96" s="1"/>
      <c r="P96" s="1"/>
    </row>
    <row r="97" spans="14:16" s="2" customFormat="1" ht="15" customHeight="1">
      <c r="N97" s="1"/>
      <c r="O97" s="1"/>
      <c r="P97" s="1"/>
    </row>
    <row r="98" spans="14:16" s="2" customFormat="1" ht="15" customHeight="1">
      <c r="N98" s="1"/>
      <c r="O98" s="1"/>
      <c r="P98" s="1"/>
    </row>
    <row r="99" spans="14:16" s="2" customFormat="1" ht="15" customHeight="1">
      <c r="N99" s="1"/>
      <c r="O99" s="1"/>
      <c r="P99" s="1"/>
    </row>
    <row r="100" spans="14:16" s="2" customFormat="1" ht="15" customHeight="1">
      <c r="N100" s="1"/>
      <c r="O100" s="1"/>
      <c r="P100" s="1"/>
    </row>
    <row r="101" spans="14:16" s="2" customFormat="1" ht="15" customHeight="1">
      <c r="N101" s="1"/>
      <c r="O101" s="1"/>
      <c r="P101" s="1"/>
    </row>
    <row r="102" spans="14:16" s="2" customFormat="1" ht="15" customHeight="1">
      <c r="N102" s="1"/>
      <c r="O102" s="1"/>
      <c r="P102" s="1"/>
    </row>
    <row r="103" spans="14:16" s="2" customFormat="1">
      <c r="N103" s="1"/>
      <c r="O103" s="1"/>
      <c r="P103" s="1"/>
    </row>
    <row r="104" spans="14:16" s="2" customFormat="1">
      <c r="N104" s="1"/>
      <c r="O104" s="1"/>
      <c r="P104" s="1"/>
    </row>
    <row r="105" spans="14:16" s="2" customFormat="1">
      <c r="N105" s="1"/>
      <c r="O105" s="1"/>
      <c r="P105" s="1"/>
    </row>
    <row r="106" spans="14:16" s="2" customFormat="1">
      <c r="N106" s="1"/>
      <c r="O106" s="1"/>
      <c r="P106" s="1"/>
    </row>
    <row r="107" spans="14:16" s="2" customFormat="1">
      <c r="N107" s="1"/>
      <c r="O107" s="1"/>
      <c r="P107" s="1"/>
    </row>
    <row r="108" spans="14:16" s="2" customFormat="1">
      <c r="N108" s="1"/>
      <c r="O108" s="1"/>
      <c r="P108" s="1"/>
    </row>
    <row r="109" spans="14:16" s="2" customFormat="1">
      <c r="N109" s="1"/>
      <c r="O109" s="1"/>
      <c r="P109" s="1"/>
    </row>
  </sheetData>
  <mergeCells count="33">
    <mergeCell ref="A66:I66"/>
    <mergeCell ref="A67:I67"/>
    <mergeCell ref="F69:H69"/>
    <mergeCell ref="F72:H72"/>
    <mergeCell ref="A74:B74"/>
    <mergeCell ref="F74:G74"/>
    <mergeCell ref="A61:I61"/>
    <mergeCell ref="A62:I62"/>
    <mergeCell ref="A63:I63"/>
    <mergeCell ref="A64:I64"/>
    <mergeCell ref="A65:I65"/>
    <mergeCell ref="A60:I60"/>
    <mergeCell ref="A2:I2"/>
    <mergeCell ref="A16:I16"/>
    <mergeCell ref="A47:C47"/>
    <mergeCell ref="A48:C48"/>
    <mergeCell ref="A49:C49"/>
    <mergeCell ref="B50:C50"/>
    <mergeCell ref="B51:C51"/>
    <mergeCell ref="B52:C52"/>
    <mergeCell ref="B53:C53"/>
    <mergeCell ref="A46:I46"/>
    <mergeCell ref="A54:I54"/>
    <mergeCell ref="F8:H8"/>
    <mergeCell ref="F7:H7"/>
    <mergeCell ref="A1:I1"/>
    <mergeCell ref="A3:I3"/>
    <mergeCell ref="B55:I55"/>
    <mergeCell ref="A57:I57"/>
    <mergeCell ref="A59:I59"/>
    <mergeCell ref="D53:E53"/>
    <mergeCell ref="C15:F15"/>
    <mergeCell ref="C10:F10"/>
  </mergeCells>
  <printOptions horizontalCentered="1"/>
  <pageMargins left="0.25" right="0.25" top="0.5" bottom="0.25" header="0.5" footer="0.5"/>
  <pageSetup paperSize="5" scale="8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5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3" width="14.7109375" style="1" customWidth="1"/>
    <col min="4" max="5" width="10.7109375" style="1" customWidth="1"/>
    <col min="6" max="6" width="8.7109375" style="1" customWidth="1"/>
    <col min="7" max="7" width="15.7109375" style="1" customWidth="1"/>
    <col min="8" max="9" width="12.7109375" style="1" customWidth="1"/>
    <col min="10" max="10" width="6.7109375" style="1" customWidth="1"/>
    <col min="11" max="12" width="12.7109375" style="1" customWidth="1"/>
    <col min="13" max="13" width="8.7109375" style="288" customWidth="1"/>
    <col min="14" max="14" width="12.7109375" style="1" customWidth="1"/>
    <col min="15" max="15" width="2.7109375" style="1" customWidth="1"/>
    <col min="16" max="16" width="12.7109375" style="1" customWidth="1"/>
    <col min="17" max="16384" width="9.140625" style="1"/>
  </cols>
  <sheetData>
    <row r="1" spans="1:18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  <c r="M1" s="118"/>
    </row>
    <row r="2" spans="1:18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  <c r="M2" s="118"/>
    </row>
    <row r="3" spans="1:18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  <c r="M3" s="118"/>
    </row>
    <row r="4" spans="1:18" s="2" customFormat="1" ht="15" customHeight="1">
      <c r="A4" s="11" t="s">
        <v>1</v>
      </c>
      <c r="B4" s="341" t="str">
        <f>'100 Series'!B4</f>
        <v>Merkley Oaks</v>
      </c>
      <c r="C4" s="61"/>
      <c r="D4" s="61"/>
      <c r="E4" s="61"/>
      <c r="G4" s="59" t="s">
        <v>0</v>
      </c>
      <c r="H4" s="13">
        <f>'100 Series'!H4</f>
        <v>45748</v>
      </c>
      <c r="I4" s="10"/>
      <c r="M4" s="118"/>
    </row>
    <row r="5" spans="1:18" s="2" customFormat="1" ht="15" customHeight="1">
      <c r="A5" s="11" t="s">
        <v>3</v>
      </c>
      <c r="B5" s="342" t="s">
        <v>37</v>
      </c>
      <c r="G5" s="59" t="s">
        <v>4</v>
      </c>
      <c r="H5" s="14" t="str">
        <f>'100 Series'!H5</f>
        <v>XXX - XXX</v>
      </c>
      <c r="I5" s="15"/>
      <c r="M5" s="118"/>
    </row>
    <row r="6" spans="1:18" s="2" customFormat="1" ht="15" customHeight="1">
      <c r="A6" s="11"/>
      <c r="B6" s="387"/>
      <c r="G6" s="552"/>
      <c r="H6" s="552"/>
      <c r="I6" s="553"/>
      <c r="M6" s="118"/>
    </row>
    <row r="7" spans="1:18" s="2" customFormat="1" ht="15" customHeight="1">
      <c r="A7" s="11" t="s">
        <v>5</v>
      </c>
      <c r="B7" s="343" t="str">
        <f>'100 Series'!B7</f>
        <v>T.B.A.</v>
      </c>
      <c r="C7" s="61"/>
      <c r="D7" s="61"/>
      <c r="E7" s="61"/>
      <c r="F7" s="163"/>
      <c r="G7" s="480" t="str">
        <f>'100 Series'!G7</f>
        <v>CONTRACT PERIOD :</v>
      </c>
      <c r="H7" s="480"/>
      <c r="I7" s="4"/>
      <c r="M7" s="118"/>
    </row>
    <row r="8" spans="1:18" s="2" customFormat="1" ht="15" customHeight="1">
      <c r="A8" s="11" t="s">
        <v>7</v>
      </c>
      <c r="B8" s="14" t="str">
        <f>'100 Series'!B8</f>
        <v>A - 3</v>
      </c>
      <c r="G8" s="551" t="str">
        <f>'100 Series'!G8</f>
        <v>April 1, 2025 to March 31, 2026</v>
      </c>
      <c r="H8" s="551"/>
      <c r="I8" s="15"/>
      <c r="M8" s="118"/>
    </row>
    <row r="9" spans="1:18" s="2" customFormat="1" ht="15" customHeight="1" thickBot="1">
      <c r="A9" s="3"/>
      <c r="B9" s="61"/>
      <c r="C9" s="7"/>
      <c r="D9" s="7"/>
      <c r="G9" s="7"/>
      <c r="H9" s="7"/>
      <c r="I9" s="9"/>
      <c r="M9" s="118"/>
    </row>
    <row r="10" spans="1:18" s="12" customFormat="1" ht="20.100000000000001" customHeight="1" thickTop="1" thickBot="1">
      <c r="A10" s="156"/>
      <c r="B10" s="157" t="s">
        <v>2</v>
      </c>
      <c r="C10" s="158" t="s">
        <v>2</v>
      </c>
      <c r="D10" s="222" t="s">
        <v>2</v>
      </c>
      <c r="E10" s="89" t="s">
        <v>2</v>
      </c>
      <c r="F10" s="70" t="s">
        <v>2</v>
      </c>
      <c r="G10" s="157" t="s">
        <v>8</v>
      </c>
      <c r="H10" s="158" t="s">
        <v>21</v>
      </c>
      <c r="I10" s="70" t="s">
        <v>9</v>
      </c>
      <c r="K10" s="61"/>
      <c r="L10" s="61"/>
      <c r="M10" s="118"/>
      <c r="N10" s="61"/>
      <c r="O10" s="61"/>
      <c r="P10" s="61"/>
      <c r="Q10" s="61"/>
    </row>
    <row r="11" spans="1:18" s="2" customFormat="1" ht="15" customHeight="1" thickTop="1">
      <c r="A11" s="213" t="s">
        <v>10</v>
      </c>
      <c r="B11" s="121" t="s">
        <v>15</v>
      </c>
      <c r="C11" s="17" t="s">
        <v>38</v>
      </c>
      <c r="D11" s="336" t="s">
        <v>95</v>
      </c>
      <c r="E11" s="121" t="s">
        <v>27</v>
      </c>
      <c r="F11" s="336" t="s">
        <v>96</v>
      </c>
      <c r="G11" s="225"/>
      <c r="H11" s="124"/>
      <c r="I11" s="18"/>
      <c r="M11" s="118"/>
    </row>
    <row r="12" spans="1:18" s="2" customFormat="1" ht="15" customHeight="1">
      <c r="A12" s="214"/>
      <c r="B12" s="19" t="s">
        <v>16</v>
      </c>
      <c r="C12" s="20" t="s">
        <v>16</v>
      </c>
      <c r="D12" s="337" t="s">
        <v>99</v>
      </c>
      <c r="E12" s="228"/>
      <c r="F12" s="337" t="s">
        <v>99</v>
      </c>
      <c r="G12" s="226"/>
      <c r="H12" s="126"/>
      <c r="I12" s="18"/>
      <c r="M12" s="118"/>
    </row>
    <row r="13" spans="1:18" s="2" customFormat="1" ht="15" customHeight="1">
      <c r="A13" s="155" t="s">
        <v>11</v>
      </c>
      <c r="B13" s="73">
        <v>130</v>
      </c>
      <c r="C13" s="23">
        <v>130</v>
      </c>
      <c r="D13" s="338">
        <v>130</v>
      </c>
      <c r="E13" s="21">
        <v>130</v>
      </c>
      <c r="F13" s="338">
        <v>130</v>
      </c>
      <c r="G13" s="227"/>
      <c r="H13" s="127"/>
      <c r="I13" s="18"/>
      <c r="K13" s="118"/>
      <c r="L13" s="118"/>
      <c r="M13" s="118"/>
      <c r="N13" s="118"/>
      <c r="O13" s="118"/>
      <c r="P13" s="118"/>
    </row>
    <row r="14" spans="1:18" s="2" customFormat="1" ht="15" customHeight="1" thickBot="1">
      <c r="A14" s="144" t="s">
        <v>2</v>
      </c>
      <c r="B14" s="218">
        <v>0.75</v>
      </c>
      <c r="C14" s="65">
        <v>0.25</v>
      </c>
      <c r="D14" s="231"/>
      <c r="E14" s="416">
        <v>1</v>
      </c>
      <c r="F14" s="417"/>
      <c r="G14" s="227"/>
      <c r="H14" s="65">
        <v>0.13</v>
      </c>
      <c r="I14" s="4"/>
      <c r="K14" s="118"/>
      <c r="L14" s="118"/>
      <c r="M14" s="118"/>
      <c r="N14" s="118"/>
      <c r="O14" s="118"/>
      <c r="P14" s="118"/>
    </row>
    <row r="15" spans="1:18" s="2" customFormat="1" ht="20.100000000000001" customHeight="1" thickTop="1" thickBot="1">
      <c r="A15" s="215" t="s">
        <v>12</v>
      </c>
      <c r="B15" s="490"/>
      <c r="C15" s="491"/>
      <c r="D15" s="492"/>
      <c r="E15" s="490"/>
      <c r="F15" s="492"/>
      <c r="G15" s="216"/>
      <c r="H15" s="57"/>
      <c r="I15" s="58"/>
      <c r="K15" s="118"/>
      <c r="L15" s="118"/>
      <c r="M15" s="118"/>
      <c r="N15" s="118"/>
      <c r="O15" s="118"/>
      <c r="P15" s="118"/>
    </row>
    <row r="16" spans="1:18" s="2" customFormat="1" ht="15" customHeight="1" thickTop="1">
      <c r="A16" s="270" t="s">
        <v>81</v>
      </c>
      <c r="B16" s="388">
        <f>$D$45*$D16*B$14</f>
        <v>0</v>
      </c>
      <c r="C16" s="389">
        <f>$D$45*$D16*C$14</f>
        <v>0</v>
      </c>
      <c r="D16" s="271">
        <v>2258</v>
      </c>
      <c r="E16" s="220" t="s">
        <v>32</v>
      </c>
      <c r="F16" s="221"/>
      <c r="G16" s="392">
        <f>+B16+C16</f>
        <v>0</v>
      </c>
      <c r="H16" s="389">
        <f>H$14*(G16)</f>
        <v>0</v>
      </c>
      <c r="I16" s="393">
        <f>G16+H16</f>
        <v>0</v>
      </c>
      <c r="K16" s="286"/>
      <c r="L16" s="289"/>
      <c r="M16" s="286"/>
      <c r="N16" s="289"/>
      <c r="O16" s="287"/>
      <c r="P16" s="289"/>
      <c r="Q16" s="290"/>
      <c r="R16" s="267"/>
    </row>
    <row r="17" spans="1:18" s="2" customFormat="1" ht="15" customHeight="1">
      <c r="A17" s="153" t="s">
        <v>82</v>
      </c>
      <c r="B17" s="381">
        <f>$D$45*$D17*B$14</f>
        <v>0</v>
      </c>
      <c r="C17" s="382">
        <f>$D$45*$D17*C$14</f>
        <v>0</v>
      </c>
      <c r="D17" s="224">
        <v>2257</v>
      </c>
      <c r="E17" s="209" t="s">
        <v>32</v>
      </c>
      <c r="F17" s="185"/>
      <c r="G17" s="394">
        <f>+B17+C17</f>
        <v>0</v>
      </c>
      <c r="H17" s="382">
        <f>H$14*(G17)</f>
        <v>0</v>
      </c>
      <c r="I17" s="384">
        <f>G17+H17</f>
        <v>0</v>
      </c>
      <c r="K17" s="286"/>
      <c r="L17" s="289"/>
      <c r="M17" s="286"/>
      <c r="N17" s="287"/>
      <c r="O17" s="287"/>
      <c r="P17" s="289"/>
      <c r="Q17" s="290"/>
      <c r="R17" s="267"/>
    </row>
    <row r="18" spans="1:18" s="2" customFormat="1" ht="15" customHeight="1">
      <c r="A18" s="153"/>
      <c r="B18" s="209"/>
      <c r="C18" s="76"/>
      <c r="D18" s="224"/>
      <c r="E18" s="199"/>
      <c r="F18" s="136"/>
      <c r="G18" s="219"/>
      <c r="H18" s="76"/>
      <c r="I18" s="77"/>
      <c r="M18" s="118"/>
      <c r="Q18" s="290"/>
      <c r="R18" s="267"/>
    </row>
    <row r="19" spans="1:18" s="2" customFormat="1" ht="15" customHeight="1">
      <c r="A19" s="311">
        <v>1015</v>
      </c>
      <c r="B19" s="381">
        <f>$D$44*$D19*B$14</f>
        <v>0</v>
      </c>
      <c r="C19" s="382">
        <f>$D$44*$D19*C$14</f>
        <v>0</v>
      </c>
      <c r="D19" s="314">
        <v>1524</v>
      </c>
      <c r="E19" s="381">
        <f>F19*$D$46</f>
        <v>0</v>
      </c>
      <c r="F19" s="315">
        <v>17</v>
      </c>
      <c r="G19" s="394">
        <f>+B19+C19+E19</f>
        <v>0</v>
      </c>
      <c r="H19" s="382">
        <f>H$14*(G19)</f>
        <v>0</v>
      </c>
      <c r="I19" s="384">
        <f>G19+H19</f>
        <v>0</v>
      </c>
      <c r="K19" s="286"/>
      <c r="L19" s="289"/>
      <c r="M19" s="286"/>
      <c r="N19" s="289"/>
      <c r="O19" s="287"/>
      <c r="P19" s="289"/>
      <c r="Q19" s="291"/>
      <c r="R19" s="266"/>
    </row>
    <row r="20" spans="1:18" s="2" customFormat="1" ht="15" customHeight="1">
      <c r="A20" s="311"/>
      <c r="B20" s="312"/>
      <c r="C20" s="313"/>
      <c r="D20" s="315"/>
      <c r="E20" s="318"/>
      <c r="F20" s="319"/>
      <c r="G20" s="316"/>
      <c r="H20" s="313"/>
      <c r="I20" s="317"/>
      <c r="K20" s="286"/>
      <c r="L20" s="287"/>
      <c r="M20" s="286"/>
      <c r="N20" s="287"/>
      <c r="O20" s="287"/>
      <c r="P20" s="287"/>
      <c r="Q20" s="290"/>
      <c r="R20" s="267"/>
    </row>
    <row r="21" spans="1:18" s="2" customFormat="1" ht="15" customHeight="1">
      <c r="A21" s="311">
        <v>1016</v>
      </c>
      <c r="B21" s="381">
        <f>$D$44*$D21*B$14</f>
        <v>0</v>
      </c>
      <c r="C21" s="382">
        <f>$D$44*$D21*C$14</f>
        <v>0</v>
      </c>
      <c r="D21" s="315">
        <v>1542</v>
      </c>
      <c r="E21" s="381">
        <f>F21*$D$46</f>
        <v>0</v>
      </c>
      <c r="F21" s="315">
        <v>14</v>
      </c>
      <c r="G21" s="394">
        <f>+B21+C21+E21</f>
        <v>0</v>
      </c>
      <c r="H21" s="382">
        <f>H$14*(G21)</f>
        <v>0</v>
      </c>
      <c r="I21" s="384">
        <f>G21+H21</f>
        <v>0</v>
      </c>
      <c r="K21" s="286"/>
      <c r="L21" s="289"/>
      <c r="M21" s="286"/>
      <c r="N21" s="289"/>
      <c r="O21" s="287"/>
      <c r="P21" s="289"/>
      <c r="Q21" s="290"/>
      <c r="R21" s="267"/>
    </row>
    <row r="22" spans="1:18" s="2" customFormat="1" ht="15" customHeight="1">
      <c r="A22" s="311" t="s">
        <v>39</v>
      </c>
      <c r="B22" s="381">
        <f>$D$45*$D22*B$14</f>
        <v>0</v>
      </c>
      <c r="C22" s="382">
        <f>$D$45*$D22*C$14</f>
        <v>0</v>
      </c>
      <c r="D22" s="315">
        <v>1999</v>
      </c>
      <c r="E22" s="381">
        <f>F22*$D$46</f>
        <v>0</v>
      </c>
      <c r="F22" s="315">
        <v>14</v>
      </c>
      <c r="G22" s="394">
        <f>+B22+C22+E22</f>
        <v>0</v>
      </c>
      <c r="H22" s="382">
        <f>H$14*(G22)</f>
        <v>0</v>
      </c>
      <c r="I22" s="384">
        <f>G22+H22</f>
        <v>0</v>
      </c>
      <c r="K22" s="286"/>
      <c r="L22" s="289"/>
      <c r="M22" s="286"/>
      <c r="N22" s="289"/>
      <c r="O22" s="287"/>
      <c r="P22" s="289"/>
      <c r="Q22" s="290"/>
      <c r="R22" s="267"/>
    </row>
    <row r="23" spans="1:18" s="2" customFormat="1" ht="15" customHeight="1">
      <c r="A23" s="311"/>
      <c r="B23" s="312"/>
      <c r="C23" s="313"/>
      <c r="D23" s="315"/>
      <c r="E23" s="318"/>
      <c r="F23" s="319"/>
      <c r="G23" s="316"/>
      <c r="H23" s="313"/>
      <c r="I23" s="317"/>
      <c r="K23" s="286"/>
      <c r="L23" s="289"/>
      <c r="M23" s="286"/>
      <c r="N23" s="289"/>
      <c r="O23" s="287"/>
      <c r="P23" s="289"/>
      <c r="Q23" s="290"/>
      <c r="R23" s="267"/>
    </row>
    <row r="24" spans="1:18" s="2" customFormat="1" ht="15" customHeight="1">
      <c r="A24" s="311">
        <v>1020</v>
      </c>
      <c r="B24" s="381">
        <f>$D$44*$D24*B$14</f>
        <v>0</v>
      </c>
      <c r="C24" s="382">
        <f>$D$44*$D24*C$14</f>
        <v>0</v>
      </c>
      <c r="D24" s="315">
        <v>1550</v>
      </c>
      <c r="E24" s="381">
        <f>F24*$D$46</f>
        <v>0</v>
      </c>
      <c r="F24" s="315">
        <v>52</v>
      </c>
      <c r="G24" s="394">
        <f>+B24+C24+E24</f>
        <v>0</v>
      </c>
      <c r="H24" s="382">
        <f>H$14*(G24)</f>
        <v>0</v>
      </c>
      <c r="I24" s="384">
        <f>G24+H24</f>
        <v>0</v>
      </c>
      <c r="K24" s="286"/>
      <c r="L24" s="289"/>
      <c r="M24" s="286"/>
      <c r="N24" s="289"/>
      <c r="O24" s="287"/>
      <c r="P24" s="289"/>
      <c r="Q24" s="291"/>
      <c r="R24" s="266"/>
    </row>
    <row r="25" spans="1:18" s="2" customFormat="1" ht="15" customHeight="1">
      <c r="A25" s="311"/>
      <c r="B25" s="312"/>
      <c r="C25" s="313"/>
      <c r="D25" s="315"/>
      <c r="E25" s="318"/>
      <c r="F25" s="319"/>
      <c r="G25" s="316"/>
      <c r="H25" s="313"/>
      <c r="I25" s="317"/>
      <c r="K25" s="286"/>
      <c r="L25" s="289"/>
      <c r="M25" s="286"/>
      <c r="N25" s="289"/>
      <c r="O25" s="287"/>
      <c r="P25" s="289"/>
      <c r="Q25" s="290"/>
      <c r="R25" s="267"/>
    </row>
    <row r="26" spans="1:18" s="2" customFormat="1" ht="15" customHeight="1">
      <c r="A26" s="311">
        <v>1026</v>
      </c>
      <c r="B26" s="381">
        <f>$D$44*$D26*B$14</f>
        <v>0</v>
      </c>
      <c r="C26" s="382">
        <f>$D$44*$D26*C$14</f>
        <v>0</v>
      </c>
      <c r="D26" s="315">
        <v>1790</v>
      </c>
      <c r="E26" s="381">
        <f>F26*$D$46</f>
        <v>0</v>
      </c>
      <c r="F26" s="315">
        <v>43</v>
      </c>
      <c r="G26" s="394">
        <f>+B26+C26+E26</f>
        <v>0</v>
      </c>
      <c r="H26" s="382">
        <f>H$14*(G26)</f>
        <v>0</v>
      </c>
      <c r="I26" s="384">
        <f>G26+H26</f>
        <v>0</v>
      </c>
      <c r="K26" s="286"/>
      <c r="L26" s="289"/>
      <c r="M26" s="286"/>
      <c r="N26" s="289"/>
      <c r="O26" s="287"/>
      <c r="P26" s="289"/>
      <c r="Q26" s="290"/>
      <c r="R26" s="267"/>
    </row>
    <row r="27" spans="1:18" s="2" customFormat="1" ht="15" customHeight="1">
      <c r="A27" s="311"/>
      <c r="B27" s="312"/>
      <c r="C27" s="313"/>
      <c r="D27" s="315"/>
      <c r="E27" s="318"/>
      <c r="F27" s="319"/>
      <c r="G27" s="316"/>
      <c r="H27" s="313"/>
      <c r="I27" s="317"/>
      <c r="K27" s="286"/>
      <c r="L27" s="289"/>
      <c r="M27" s="286"/>
      <c r="N27" s="289"/>
      <c r="O27" s="287"/>
      <c r="P27" s="289"/>
      <c r="Q27" s="290"/>
      <c r="R27" s="267"/>
    </row>
    <row r="28" spans="1:18" s="2" customFormat="1" ht="15" customHeight="1">
      <c r="A28" s="311" t="s">
        <v>70</v>
      </c>
      <c r="B28" s="381">
        <f>$D$45*$D28*B$14</f>
        <v>0</v>
      </c>
      <c r="C28" s="382">
        <f>$D$45*$D28*C$14</f>
        <v>0</v>
      </c>
      <c r="D28" s="314">
        <v>2692</v>
      </c>
      <c r="E28" s="318" t="s">
        <v>32</v>
      </c>
      <c r="F28" s="319"/>
      <c r="G28" s="394">
        <f>+B28+C28</f>
        <v>0</v>
      </c>
      <c r="H28" s="382">
        <f>H$14*(G28)</f>
        <v>0</v>
      </c>
      <c r="I28" s="384">
        <f>G28+H28</f>
        <v>0</v>
      </c>
      <c r="K28" s="286"/>
      <c r="L28" s="289"/>
      <c r="M28" s="286"/>
      <c r="N28" s="287"/>
      <c r="O28" s="287"/>
      <c r="P28" s="289"/>
      <c r="Q28" s="268"/>
      <c r="R28" s="267"/>
    </row>
    <row r="29" spans="1:18" s="2" customFormat="1" ht="15" customHeight="1">
      <c r="A29" s="311" t="s">
        <v>71</v>
      </c>
      <c r="B29" s="381">
        <f>$D$45*$D29*B$14</f>
        <v>0</v>
      </c>
      <c r="C29" s="382">
        <f>$D$45*$D29*C$14</f>
        <v>0</v>
      </c>
      <c r="D29" s="314">
        <v>2676</v>
      </c>
      <c r="E29" s="318" t="s">
        <v>32</v>
      </c>
      <c r="F29" s="319"/>
      <c r="G29" s="394">
        <f>+B29+C29</f>
        <v>0</v>
      </c>
      <c r="H29" s="382">
        <f>H$14*(G29)</f>
        <v>0</v>
      </c>
      <c r="I29" s="384">
        <f>G29+H29</f>
        <v>0</v>
      </c>
      <c r="K29" s="118"/>
      <c r="L29" s="289"/>
      <c r="M29" s="286"/>
      <c r="N29" s="289"/>
      <c r="O29" s="287"/>
      <c r="P29" s="289"/>
      <c r="Q29" s="290"/>
      <c r="R29" s="267"/>
    </row>
    <row r="30" spans="1:18" s="2" customFormat="1" ht="15" customHeight="1">
      <c r="A30" s="311"/>
      <c r="B30" s="312"/>
      <c r="C30" s="313"/>
      <c r="D30" s="314"/>
      <c r="E30" s="318"/>
      <c r="F30" s="319"/>
      <c r="G30" s="316"/>
      <c r="H30" s="313"/>
      <c r="I30" s="317"/>
      <c r="M30" s="297"/>
      <c r="N30" s="291"/>
      <c r="O30" s="291"/>
      <c r="P30" s="292"/>
      <c r="Q30" s="268"/>
      <c r="R30" s="267"/>
    </row>
    <row r="31" spans="1:18" s="2" customFormat="1" ht="15" customHeight="1">
      <c r="A31" s="311" t="s">
        <v>84</v>
      </c>
      <c r="B31" s="381">
        <f t="shared" ref="B31:C33" si="0">$D$45*$D31*B$14</f>
        <v>0</v>
      </c>
      <c r="C31" s="382">
        <f t="shared" si="0"/>
        <v>0</v>
      </c>
      <c r="D31" s="314">
        <v>2036</v>
      </c>
      <c r="E31" s="381">
        <f>F31*$D$46</f>
        <v>0</v>
      </c>
      <c r="F31" s="315">
        <v>12</v>
      </c>
      <c r="G31" s="394">
        <f>+B31+C31+E31</f>
        <v>0</v>
      </c>
      <c r="H31" s="382">
        <f>H$14*(G31)</f>
        <v>0</v>
      </c>
      <c r="I31" s="384">
        <f>G31+H31</f>
        <v>0</v>
      </c>
      <c r="K31" s="118"/>
      <c r="L31" s="289"/>
      <c r="M31" s="297"/>
      <c r="N31" s="289"/>
      <c r="O31" s="291"/>
      <c r="P31" s="289"/>
      <c r="Q31" s="268"/>
      <c r="R31" s="267"/>
    </row>
    <row r="32" spans="1:18" s="2" customFormat="1" ht="15" customHeight="1">
      <c r="A32" s="311" t="s">
        <v>85</v>
      </c>
      <c r="B32" s="381">
        <f t="shared" si="0"/>
        <v>0</v>
      </c>
      <c r="C32" s="382">
        <f t="shared" si="0"/>
        <v>0</v>
      </c>
      <c r="D32" s="314">
        <v>2023</v>
      </c>
      <c r="E32" s="381">
        <f>F32*$D$46</f>
        <v>0</v>
      </c>
      <c r="F32" s="315">
        <v>12</v>
      </c>
      <c r="G32" s="394">
        <f>+B32+C32+E32</f>
        <v>0</v>
      </c>
      <c r="H32" s="382">
        <f>H$14*(G32)</f>
        <v>0</v>
      </c>
      <c r="I32" s="384">
        <f>G32+H32</f>
        <v>0</v>
      </c>
      <c r="K32" s="118"/>
      <c r="L32" s="289"/>
      <c r="M32" s="297"/>
      <c r="N32" s="289"/>
      <c r="O32" s="291"/>
      <c r="P32" s="289"/>
      <c r="Q32" s="268"/>
      <c r="R32" s="267"/>
    </row>
    <row r="33" spans="1:18" s="2" customFormat="1" ht="15" customHeight="1">
      <c r="A33" s="311" t="s">
        <v>40</v>
      </c>
      <c r="B33" s="381">
        <f t="shared" si="0"/>
        <v>0</v>
      </c>
      <c r="C33" s="382">
        <f t="shared" si="0"/>
        <v>0</v>
      </c>
      <c r="D33" s="314">
        <v>2087</v>
      </c>
      <c r="E33" s="381">
        <f>F33*$D$46</f>
        <v>0</v>
      </c>
      <c r="F33" s="315">
        <v>12</v>
      </c>
      <c r="G33" s="394">
        <f>+B33+C33+E33</f>
        <v>0</v>
      </c>
      <c r="H33" s="382">
        <f>H$14*(G33)</f>
        <v>0</v>
      </c>
      <c r="I33" s="384">
        <f>G33+H33</f>
        <v>0</v>
      </c>
      <c r="K33" s="118"/>
      <c r="L33" s="289"/>
      <c r="M33" s="297"/>
      <c r="N33" s="289"/>
      <c r="O33" s="291"/>
      <c r="P33" s="289"/>
      <c r="Q33" s="290"/>
      <c r="R33" s="267"/>
    </row>
    <row r="34" spans="1:18" s="2" customFormat="1" ht="15" customHeight="1">
      <c r="A34" s="311"/>
      <c r="B34" s="312"/>
      <c r="C34" s="313"/>
      <c r="D34" s="314"/>
      <c r="E34" s="318"/>
      <c r="F34" s="319"/>
      <c r="G34" s="316"/>
      <c r="H34" s="313"/>
      <c r="I34" s="317"/>
      <c r="K34" s="118"/>
      <c r="M34" s="297"/>
      <c r="N34" s="291"/>
      <c r="O34" s="291"/>
      <c r="P34" s="292"/>
      <c r="Q34" s="268"/>
      <c r="R34" s="267"/>
    </row>
    <row r="35" spans="1:18" s="2" customFormat="1" ht="15" customHeight="1">
      <c r="A35" s="311" t="s">
        <v>72</v>
      </c>
      <c r="B35" s="381">
        <f>$D$45*$D35*B$14</f>
        <v>0</v>
      </c>
      <c r="C35" s="382">
        <f>$D$45*$D35*C$14</f>
        <v>0</v>
      </c>
      <c r="D35" s="314">
        <v>2607</v>
      </c>
      <c r="E35" s="318" t="s">
        <v>32</v>
      </c>
      <c r="F35" s="319"/>
      <c r="G35" s="394">
        <f>+B35+C35</f>
        <v>0</v>
      </c>
      <c r="H35" s="382">
        <f>H$14*(G35)</f>
        <v>0</v>
      </c>
      <c r="I35" s="384">
        <f>G35+H35</f>
        <v>0</v>
      </c>
      <c r="K35" s="118"/>
      <c r="L35" s="289"/>
      <c r="M35" s="297"/>
      <c r="N35" s="291"/>
      <c r="O35" s="291"/>
      <c r="P35" s="289"/>
      <c r="Q35" s="290"/>
      <c r="R35" s="267"/>
    </row>
    <row r="36" spans="1:18" s="2" customFormat="1" ht="15" customHeight="1">
      <c r="A36" s="311" t="s">
        <v>83</v>
      </c>
      <c r="B36" s="381">
        <f>$D$45*$D36*B$14</f>
        <v>0</v>
      </c>
      <c r="C36" s="382">
        <f>$D$45*$D36*C$14</f>
        <v>0</v>
      </c>
      <c r="D36" s="314">
        <v>2576</v>
      </c>
      <c r="E36" s="318" t="s">
        <v>32</v>
      </c>
      <c r="F36" s="319"/>
      <c r="G36" s="394">
        <f>+B36+C36</f>
        <v>0</v>
      </c>
      <c r="H36" s="382">
        <f>H$14*(G36)</f>
        <v>0</v>
      </c>
      <c r="I36" s="384">
        <f>G36+H36</f>
        <v>0</v>
      </c>
      <c r="K36" s="118"/>
      <c r="L36" s="289"/>
      <c r="M36" s="297"/>
      <c r="N36" s="291"/>
      <c r="O36" s="291"/>
      <c r="P36" s="289"/>
      <c r="Q36" s="268"/>
      <c r="R36" s="268"/>
    </row>
    <row r="37" spans="1:18" s="2" customFormat="1" ht="15" customHeight="1">
      <c r="A37" s="311"/>
      <c r="B37" s="312"/>
      <c r="C37" s="313"/>
      <c r="D37" s="314"/>
      <c r="E37" s="318"/>
      <c r="F37" s="319"/>
      <c r="G37" s="316"/>
      <c r="H37" s="313"/>
      <c r="I37" s="317"/>
      <c r="K37" s="118"/>
      <c r="M37" s="297"/>
      <c r="N37" s="291"/>
      <c r="O37" s="291"/>
      <c r="P37" s="292"/>
      <c r="Q37" s="290"/>
      <c r="R37" s="267"/>
    </row>
    <row r="38" spans="1:18" s="2" customFormat="1" ht="15" customHeight="1">
      <c r="A38" s="311" t="s">
        <v>86</v>
      </c>
      <c r="B38" s="381">
        <f>$D$45*$D38*B$14</f>
        <v>0</v>
      </c>
      <c r="C38" s="382">
        <f>$D$45*$D38*C$14</f>
        <v>0</v>
      </c>
      <c r="D38" s="314">
        <v>2767</v>
      </c>
      <c r="E38" s="381">
        <f>F38*$D$46</f>
        <v>0</v>
      </c>
      <c r="F38" s="315">
        <v>14</v>
      </c>
      <c r="G38" s="394">
        <f>+B38+C38+E38</f>
        <v>0</v>
      </c>
      <c r="H38" s="382">
        <f>H$14*(G38)</f>
        <v>0</v>
      </c>
      <c r="I38" s="384">
        <f>G38+H38</f>
        <v>0</v>
      </c>
      <c r="K38" s="118"/>
      <c r="L38" s="289"/>
      <c r="M38" s="297"/>
      <c r="N38" s="289"/>
      <c r="O38" s="291"/>
      <c r="P38" s="289"/>
      <c r="Q38" s="290"/>
      <c r="R38" s="267"/>
    </row>
    <row r="39" spans="1:18" s="68" customFormat="1" ht="15" customHeight="1">
      <c r="A39" s="311" t="s">
        <v>86</v>
      </c>
      <c r="B39" s="381">
        <f>$D$45*$D39*B$14</f>
        <v>0</v>
      </c>
      <c r="C39" s="382">
        <f>$D$45*$D39*C$14</f>
        <v>0</v>
      </c>
      <c r="D39" s="314">
        <v>2743</v>
      </c>
      <c r="E39" s="381">
        <f>F39*$D$46</f>
        <v>0</v>
      </c>
      <c r="F39" s="315">
        <v>14</v>
      </c>
      <c r="G39" s="394">
        <f>+B39+C39+E39</f>
        <v>0</v>
      </c>
      <c r="H39" s="382">
        <f>H$14*(G39)</f>
        <v>0</v>
      </c>
      <c r="I39" s="384">
        <f>G39+H39</f>
        <v>0</v>
      </c>
      <c r="K39" s="118"/>
      <c r="L39" s="289"/>
      <c r="M39" s="297"/>
      <c r="N39" s="289"/>
      <c r="O39" s="118"/>
      <c r="P39" s="289"/>
      <c r="Q39" s="118"/>
    </row>
    <row r="40" spans="1:18" s="2" customFormat="1" ht="15" customHeight="1">
      <c r="A40" s="311"/>
      <c r="B40" s="312"/>
      <c r="C40" s="313"/>
      <c r="D40" s="314"/>
      <c r="E40" s="318"/>
      <c r="F40" s="319"/>
      <c r="G40" s="316"/>
      <c r="H40" s="313"/>
      <c r="I40" s="317"/>
      <c r="K40" s="118"/>
      <c r="M40" s="297"/>
      <c r="N40" s="291"/>
      <c r="O40" s="291"/>
      <c r="P40" s="292"/>
      <c r="Q40" s="290"/>
      <c r="R40" s="267"/>
    </row>
    <row r="41" spans="1:18" s="2" customFormat="1" ht="15" customHeight="1">
      <c r="A41" s="311" t="s">
        <v>41</v>
      </c>
      <c r="B41" s="381">
        <f>$D$45*$D41*B$14</f>
        <v>0</v>
      </c>
      <c r="C41" s="382">
        <f>$D$45*$D41*C$14</f>
        <v>0</v>
      </c>
      <c r="D41" s="314">
        <v>3219</v>
      </c>
      <c r="E41" s="318" t="s">
        <v>32</v>
      </c>
      <c r="F41" s="319"/>
      <c r="G41" s="394">
        <f>+B41+C41</f>
        <v>0</v>
      </c>
      <c r="H41" s="382">
        <f>H$14*(G41)</f>
        <v>0</v>
      </c>
      <c r="I41" s="384">
        <f>G41+H41</f>
        <v>0</v>
      </c>
      <c r="K41" s="118"/>
      <c r="L41" s="289"/>
      <c r="M41" s="118"/>
      <c r="P41" s="289"/>
    </row>
    <row r="42" spans="1:18" s="2" customFormat="1" ht="15" customHeight="1" thickBot="1">
      <c r="A42" s="320" t="s">
        <v>42</v>
      </c>
      <c r="B42" s="390">
        <f>$D$45*$D42*B$14</f>
        <v>0</v>
      </c>
      <c r="C42" s="391">
        <f>$D$45*$D42*C$14</f>
        <v>0</v>
      </c>
      <c r="D42" s="321">
        <v>3177</v>
      </c>
      <c r="E42" s="322" t="s">
        <v>32</v>
      </c>
      <c r="F42" s="323"/>
      <c r="G42" s="395">
        <f>+B42+C42</f>
        <v>0</v>
      </c>
      <c r="H42" s="391">
        <f>H$14*(G42)</f>
        <v>0</v>
      </c>
      <c r="I42" s="396">
        <f>G42+H42</f>
        <v>0</v>
      </c>
      <c r="K42" s="118"/>
      <c r="L42" s="289"/>
      <c r="M42" s="118"/>
      <c r="P42" s="289"/>
    </row>
    <row r="43" spans="1:18" s="2" customFormat="1" ht="15" customHeight="1" thickTop="1">
      <c r="A43" s="476"/>
      <c r="B43" s="477"/>
      <c r="C43" s="477"/>
      <c r="D43" s="477"/>
      <c r="E43" s="477"/>
      <c r="F43" s="477"/>
      <c r="G43" s="477"/>
      <c r="H43" s="477"/>
      <c r="I43" s="478"/>
      <c r="M43" s="118"/>
    </row>
    <row r="44" spans="1:18" s="46" customFormat="1" ht="18" customHeight="1" thickBot="1">
      <c r="A44" s="554" t="s">
        <v>67</v>
      </c>
      <c r="B44" s="555"/>
      <c r="C44" s="556"/>
      <c r="D44" s="345">
        <v>0</v>
      </c>
      <c r="E44" s="49" t="s">
        <v>47</v>
      </c>
      <c r="F44" s="496" t="s">
        <v>76</v>
      </c>
      <c r="G44" s="497"/>
      <c r="H44" s="497"/>
      <c r="I44" s="498"/>
      <c r="K44" s="2"/>
      <c r="L44" s="2"/>
      <c r="M44" s="296"/>
      <c r="N44" s="2"/>
      <c r="O44" s="293"/>
      <c r="P44" s="2"/>
      <c r="Q44" s="2"/>
    </row>
    <row r="45" spans="1:18" s="46" customFormat="1" ht="18" customHeight="1" thickTop="1" thickBot="1">
      <c r="A45" s="557" t="s">
        <v>29</v>
      </c>
      <c r="B45" s="497"/>
      <c r="C45" s="558"/>
      <c r="D45" s="345">
        <v>0</v>
      </c>
      <c r="E45" s="49" t="s">
        <v>47</v>
      </c>
      <c r="F45" s="496" t="s">
        <v>77</v>
      </c>
      <c r="G45" s="497"/>
      <c r="H45" s="497"/>
      <c r="I45" s="498"/>
      <c r="K45" s="2"/>
      <c r="L45" s="2"/>
      <c r="M45" s="298"/>
      <c r="N45" s="2"/>
      <c r="O45" s="294"/>
      <c r="P45" s="2"/>
      <c r="Q45" s="2"/>
    </row>
    <row r="46" spans="1:18" s="2" customFormat="1" ht="18" customHeight="1" thickTop="1" thickBot="1">
      <c r="A46" s="473" t="s">
        <v>56</v>
      </c>
      <c r="B46" s="474"/>
      <c r="C46" s="475"/>
      <c r="D46" s="346">
        <v>0</v>
      </c>
      <c r="E46" s="49" t="s">
        <v>47</v>
      </c>
      <c r="F46" s="71"/>
      <c r="G46" s="37"/>
      <c r="H46" s="36"/>
      <c r="I46" s="38"/>
      <c r="M46" s="299"/>
      <c r="O46" s="139"/>
    </row>
    <row r="47" spans="1:18" s="46" customFormat="1" ht="18" customHeight="1" thickTop="1">
      <c r="A47" s="33"/>
      <c r="B47" s="496" t="s">
        <v>20</v>
      </c>
      <c r="C47" s="506"/>
      <c r="D47" s="347">
        <v>0</v>
      </c>
      <c r="E47" s="35" t="s">
        <v>48</v>
      </c>
      <c r="F47" s="44" t="s">
        <v>2</v>
      </c>
      <c r="G47" s="34"/>
      <c r="H47" s="34"/>
      <c r="I47" s="45"/>
      <c r="K47" s="2"/>
      <c r="L47" s="2"/>
      <c r="M47" s="296"/>
      <c r="N47" s="2"/>
      <c r="O47" s="293"/>
      <c r="P47" s="2"/>
      <c r="Q47" s="2"/>
    </row>
    <row r="48" spans="1:18" s="46" customFormat="1" ht="18" customHeight="1">
      <c r="A48" s="47"/>
      <c r="B48" s="496" t="s">
        <v>50</v>
      </c>
      <c r="C48" s="506"/>
      <c r="D48" s="348">
        <v>0</v>
      </c>
      <c r="E48" s="35" t="s">
        <v>48</v>
      </c>
      <c r="F48" s="34" t="s">
        <v>2</v>
      </c>
      <c r="G48" s="34"/>
      <c r="H48" s="34"/>
      <c r="I48" s="45"/>
      <c r="K48" s="2"/>
      <c r="L48" s="2"/>
      <c r="M48" s="296"/>
      <c r="N48" s="2"/>
      <c r="O48" s="293"/>
      <c r="P48" s="2"/>
      <c r="Q48" s="2"/>
    </row>
    <row r="49" spans="1:17" s="46" customFormat="1" ht="18" customHeight="1">
      <c r="A49" s="33"/>
      <c r="B49" s="496" t="s">
        <v>30</v>
      </c>
      <c r="C49" s="506"/>
      <c r="D49" s="348">
        <v>0</v>
      </c>
      <c r="E49" s="54" t="s">
        <v>49</v>
      </c>
      <c r="F49" s="50"/>
      <c r="G49" s="43"/>
      <c r="H49" s="34"/>
      <c r="I49" s="45"/>
      <c r="K49" s="2"/>
      <c r="L49" s="2"/>
      <c r="M49" s="299"/>
      <c r="N49" s="2"/>
      <c r="O49" s="295"/>
      <c r="P49" s="2"/>
      <c r="Q49" s="2"/>
    </row>
    <row r="50" spans="1:17" s="46" customFormat="1" ht="18" customHeight="1" thickBot="1">
      <c r="A50" s="33"/>
      <c r="B50" s="496" t="s">
        <v>25</v>
      </c>
      <c r="C50" s="506"/>
      <c r="D50" s="504" t="s">
        <v>26</v>
      </c>
      <c r="E50" s="505"/>
      <c r="F50" s="50"/>
      <c r="G50" s="43"/>
      <c r="H50" s="34"/>
      <c r="I50" s="45"/>
      <c r="K50" s="2"/>
      <c r="L50" s="2"/>
      <c r="M50" s="299"/>
      <c r="N50" s="2"/>
      <c r="O50" s="295"/>
      <c r="P50" s="2"/>
      <c r="Q50" s="2"/>
    </row>
    <row r="51" spans="1:17" s="2" customFormat="1" ht="20.100000000000001" customHeight="1" thickTop="1" thickBot="1">
      <c r="A51" s="42" t="s">
        <v>13</v>
      </c>
      <c r="B51" s="499" t="str">
        <f>'100 Series'!B$53</f>
        <v>Hourly Rate for Repairs and Authorized Service Outside of Contractual Obligations is  = $0.00 / Hr.</v>
      </c>
      <c r="C51" s="499"/>
      <c r="D51" s="499"/>
      <c r="E51" s="499"/>
      <c r="F51" s="499"/>
      <c r="G51" s="499"/>
      <c r="H51" s="499"/>
      <c r="I51" s="499"/>
      <c r="M51" s="118"/>
    </row>
    <row r="52" spans="1:17" s="2" customFormat="1" ht="15" customHeight="1" thickTop="1">
      <c r="A52" s="3"/>
      <c r="I52" s="31" t="s">
        <v>2</v>
      </c>
      <c r="M52" s="118"/>
    </row>
    <row r="53" spans="1:17" s="2" customFormat="1" ht="15" customHeight="1">
      <c r="A53" s="484" t="s">
        <v>19</v>
      </c>
      <c r="B53" s="485"/>
      <c r="C53" s="485"/>
      <c r="D53" s="485"/>
      <c r="E53" s="485"/>
      <c r="F53" s="485"/>
      <c r="G53" s="485"/>
      <c r="H53" s="485"/>
      <c r="I53" s="486"/>
      <c r="M53" s="118"/>
    </row>
    <row r="54" spans="1:17" s="2" customFormat="1" ht="15" customHeight="1">
      <c r="A54" s="525" t="s">
        <v>57</v>
      </c>
      <c r="B54" s="526"/>
      <c r="C54" s="526"/>
      <c r="D54" s="526"/>
      <c r="E54" s="526"/>
      <c r="F54" s="526"/>
      <c r="G54" s="526"/>
      <c r="H54" s="526"/>
      <c r="I54" s="527"/>
      <c r="M54" s="118"/>
    </row>
    <row r="55" spans="1:17" s="2" customFormat="1" ht="15" customHeight="1">
      <c r="A55" s="525" t="s">
        <v>58</v>
      </c>
      <c r="B55" s="526"/>
      <c r="C55" s="526"/>
      <c r="D55" s="526"/>
      <c r="E55" s="526"/>
      <c r="F55" s="526"/>
      <c r="G55" s="526"/>
      <c r="H55" s="526"/>
      <c r="I55" s="527"/>
      <c r="M55" s="118"/>
    </row>
    <row r="56" spans="1:17" s="2" customFormat="1" ht="15" customHeight="1">
      <c r="A56" s="525" t="s">
        <v>59</v>
      </c>
      <c r="B56" s="526"/>
      <c r="C56" s="526"/>
      <c r="D56" s="526"/>
      <c r="E56" s="526"/>
      <c r="F56" s="526"/>
      <c r="G56" s="526"/>
      <c r="H56" s="526"/>
      <c r="I56" s="527"/>
      <c r="M56" s="118"/>
    </row>
    <row r="57" spans="1:17" s="2" customFormat="1" ht="15" customHeight="1">
      <c r="A57" s="535" t="s">
        <v>60</v>
      </c>
      <c r="B57" s="536"/>
      <c r="C57" s="536"/>
      <c r="D57" s="536"/>
      <c r="E57" s="536"/>
      <c r="F57" s="536"/>
      <c r="G57" s="536"/>
      <c r="H57" s="536"/>
      <c r="I57" s="537"/>
      <c r="M57" s="118"/>
    </row>
    <row r="58" spans="1:17" s="2" customFormat="1" ht="15" customHeight="1">
      <c r="A58" s="535" t="s">
        <v>43</v>
      </c>
      <c r="B58" s="536"/>
      <c r="C58" s="536"/>
      <c r="D58" s="536"/>
      <c r="E58" s="536"/>
      <c r="F58" s="536"/>
      <c r="G58" s="536"/>
      <c r="H58" s="536"/>
      <c r="I58" s="537"/>
      <c r="M58" s="118"/>
    </row>
    <row r="59" spans="1:17" s="2" customFormat="1" ht="15" customHeight="1">
      <c r="A59" s="525" t="s">
        <v>61</v>
      </c>
      <c r="B59" s="526"/>
      <c r="C59" s="526"/>
      <c r="D59" s="526"/>
      <c r="E59" s="526"/>
      <c r="F59" s="526"/>
      <c r="G59" s="526"/>
      <c r="H59" s="526"/>
      <c r="I59" s="527"/>
      <c r="M59" s="118"/>
    </row>
    <row r="60" spans="1:17" s="2" customFormat="1" ht="15" customHeight="1">
      <c r="A60" s="525" t="s">
        <v>44</v>
      </c>
      <c r="B60" s="526"/>
      <c r="C60" s="526"/>
      <c r="D60" s="526"/>
      <c r="E60" s="526"/>
      <c r="F60" s="526"/>
      <c r="G60" s="526"/>
      <c r="H60" s="526"/>
      <c r="I60" s="527"/>
      <c r="M60" s="118"/>
    </row>
    <row r="61" spans="1:17" s="2" customFormat="1" ht="15" customHeight="1">
      <c r="A61" s="525" t="s">
        <v>62</v>
      </c>
      <c r="B61" s="526"/>
      <c r="C61" s="526"/>
      <c r="D61" s="526"/>
      <c r="E61" s="526"/>
      <c r="F61" s="526"/>
      <c r="G61" s="526"/>
      <c r="H61" s="526"/>
      <c r="I61" s="527"/>
      <c r="M61" s="118"/>
    </row>
    <row r="62" spans="1:17" s="2" customFormat="1" ht="15" customHeight="1">
      <c r="A62" s="535" t="s">
        <v>63</v>
      </c>
      <c r="B62" s="536"/>
      <c r="C62" s="536"/>
      <c r="D62" s="536"/>
      <c r="E62" s="536"/>
      <c r="F62" s="536"/>
      <c r="G62" s="536"/>
      <c r="H62" s="536"/>
      <c r="I62" s="537"/>
      <c r="M62" s="118"/>
    </row>
    <row r="63" spans="1:17" s="2" customFormat="1" ht="15" customHeight="1">
      <c r="A63" s="3"/>
      <c r="I63" s="4"/>
      <c r="M63" s="118"/>
    </row>
    <row r="64" spans="1:17" s="2" customFormat="1" ht="15" customHeight="1">
      <c r="A64" s="3"/>
      <c r="F64" s="460" t="s">
        <v>23</v>
      </c>
      <c r="G64" s="460"/>
      <c r="H64" s="460"/>
      <c r="I64" s="4"/>
      <c r="M64" s="118"/>
    </row>
    <row r="65" spans="1:17" s="2" customFormat="1" ht="15" customHeight="1">
      <c r="A65" s="3"/>
      <c r="I65" s="4"/>
      <c r="M65" s="118"/>
    </row>
    <row r="66" spans="1:17" s="2" customFormat="1" ht="15" customHeight="1">
      <c r="A66" s="3"/>
      <c r="I66" s="4"/>
      <c r="M66" s="118"/>
    </row>
    <row r="67" spans="1:17" s="2" customFormat="1" ht="15" customHeight="1">
      <c r="A67" s="3"/>
      <c r="F67" s="460" t="s">
        <v>75</v>
      </c>
      <c r="G67" s="460"/>
      <c r="H67" s="460"/>
      <c r="I67" s="4"/>
      <c r="M67" s="118"/>
    </row>
    <row r="68" spans="1:17" s="2" customFormat="1" ht="15" customHeight="1">
      <c r="A68" s="3"/>
      <c r="I68" s="4"/>
      <c r="M68" s="118"/>
    </row>
    <row r="69" spans="1:17" s="2" customFormat="1" ht="15" customHeight="1">
      <c r="A69" s="3"/>
      <c r="I69" s="4"/>
      <c r="M69" s="118"/>
    </row>
    <row r="70" spans="1:17" s="5" customFormat="1" ht="15" customHeight="1">
      <c r="A70" s="516" t="s">
        <v>55</v>
      </c>
      <c r="B70" s="517"/>
      <c r="C70" s="67">
        <v>30</v>
      </c>
      <c r="D70" s="5" t="s">
        <v>14</v>
      </c>
      <c r="F70" s="517" t="s">
        <v>53</v>
      </c>
      <c r="G70" s="517"/>
      <c r="I70" s="69"/>
      <c r="K70" s="2"/>
      <c r="L70" s="2"/>
      <c r="M70" s="118"/>
      <c r="N70" s="2"/>
      <c r="O70" s="2"/>
      <c r="P70" s="2"/>
      <c r="Q70" s="2"/>
    </row>
    <row r="71" spans="1:17" s="2" customFormat="1" ht="15" customHeight="1">
      <c r="A71" s="3"/>
      <c r="I71" s="4"/>
      <c r="M71" s="118"/>
    </row>
    <row r="72" spans="1:17" s="2" customFormat="1" ht="15" customHeight="1" thickBot="1">
      <c r="A72" s="6"/>
      <c r="B72" s="7"/>
      <c r="C72" s="32"/>
      <c r="D72" s="7"/>
      <c r="E72" s="7"/>
      <c r="F72" s="7"/>
      <c r="G72" s="8"/>
      <c r="H72" s="8"/>
      <c r="I72" s="9"/>
      <c r="M72" s="118"/>
    </row>
    <row r="73" spans="1:17" s="2" customFormat="1" ht="15" customHeight="1" thickTop="1">
      <c r="M73" s="118"/>
    </row>
    <row r="74" spans="1:17" s="2" customFormat="1" ht="15" customHeight="1">
      <c r="M74" s="118"/>
    </row>
    <row r="75" spans="1:17" s="2" customFormat="1" ht="15" customHeight="1">
      <c r="M75" s="118"/>
    </row>
    <row r="76" spans="1:17" s="2" customFormat="1" ht="15" customHeight="1">
      <c r="M76" s="118"/>
    </row>
    <row r="77" spans="1:17" s="2" customFormat="1" ht="15" customHeight="1">
      <c r="M77" s="118"/>
    </row>
    <row r="78" spans="1:17" s="2" customFormat="1" ht="15" customHeight="1">
      <c r="M78" s="118"/>
    </row>
    <row r="79" spans="1:17" s="2" customFormat="1" ht="15" customHeight="1">
      <c r="M79" s="118"/>
    </row>
    <row r="80" spans="1:17" s="2" customFormat="1" ht="15" customHeight="1">
      <c r="M80" s="118"/>
    </row>
    <row r="81" spans="13:13" s="2" customFormat="1" ht="15" customHeight="1">
      <c r="M81" s="118"/>
    </row>
    <row r="82" spans="13:13" s="2" customFormat="1" ht="15" customHeight="1">
      <c r="M82" s="118"/>
    </row>
    <row r="83" spans="13:13" s="2" customFormat="1" ht="15" customHeight="1">
      <c r="M83" s="118"/>
    </row>
    <row r="84" spans="13:13" s="2" customFormat="1" ht="15" customHeight="1">
      <c r="M84" s="118"/>
    </row>
    <row r="85" spans="13:13" s="2" customFormat="1" ht="15" customHeight="1">
      <c r="M85" s="118"/>
    </row>
    <row r="86" spans="13:13" s="2" customFormat="1" ht="15" customHeight="1">
      <c r="M86" s="118"/>
    </row>
    <row r="87" spans="13:13" s="2" customFormat="1" ht="15" customHeight="1">
      <c r="M87" s="118"/>
    </row>
    <row r="88" spans="13:13" s="2" customFormat="1" ht="15" customHeight="1">
      <c r="M88" s="118"/>
    </row>
    <row r="89" spans="13:13" s="2" customFormat="1" ht="15" customHeight="1">
      <c r="M89" s="118"/>
    </row>
    <row r="90" spans="13:13" s="2" customFormat="1" ht="15" customHeight="1">
      <c r="M90" s="118"/>
    </row>
    <row r="91" spans="13:13" s="2" customFormat="1" ht="15" customHeight="1">
      <c r="M91" s="118"/>
    </row>
    <row r="92" spans="13:13" s="2" customFormat="1" ht="15" customHeight="1">
      <c r="M92" s="118"/>
    </row>
    <row r="93" spans="13:13" s="2" customFormat="1" ht="15" customHeight="1">
      <c r="M93" s="118"/>
    </row>
    <row r="94" spans="13:13" ht="15" customHeight="1"/>
    <row r="95" spans="13:13" ht="15" customHeight="1"/>
    <row r="96" spans="13:1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</sheetData>
  <mergeCells count="34">
    <mergeCell ref="E15:F15"/>
    <mergeCell ref="B15:D15"/>
    <mergeCell ref="B48:C48"/>
    <mergeCell ref="B49:C49"/>
    <mergeCell ref="B50:C50"/>
    <mergeCell ref="D50:E50"/>
    <mergeCell ref="F44:I44"/>
    <mergeCell ref="F45:I45"/>
    <mergeCell ref="A43:I43"/>
    <mergeCell ref="A44:C44"/>
    <mergeCell ref="A45:C45"/>
    <mergeCell ref="A46:C46"/>
    <mergeCell ref="B47:C47"/>
    <mergeCell ref="A62:I62"/>
    <mergeCell ref="F64:H64"/>
    <mergeCell ref="F67:H67"/>
    <mergeCell ref="A70:B70"/>
    <mergeCell ref="F70:G70"/>
    <mergeCell ref="A57:I57"/>
    <mergeCell ref="A58:I58"/>
    <mergeCell ref="A59:I59"/>
    <mergeCell ref="A60:I60"/>
    <mergeCell ref="A61:I61"/>
    <mergeCell ref="B51:I51"/>
    <mergeCell ref="A53:I53"/>
    <mergeCell ref="A54:I54"/>
    <mergeCell ref="A55:I55"/>
    <mergeCell ref="A56:I56"/>
    <mergeCell ref="A1:I1"/>
    <mergeCell ref="A3:I3"/>
    <mergeCell ref="G8:H8"/>
    <mergeCell ref="A2:I2"/>
    <mergeCell ref="G6:I6"/>
    <mergeCell ref="G7:H7"/>
  </mergeCells>
  <phoneticPr fontId="18" type="noConversion"/>
  <printOptions horizontalCentered="1"/>
  <pageMargins left="0.25" right="0.25" top="0.5" bottom="0.25" header="0.5" footer="0.5"/>
  <pageSetup paperSize="5" scale="8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26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" customWidth="1"/>
    <col min="2" max="2" width="20.7109375" style="1" customWidth="1"/>
    <col min="3" max="3" width="12.7109375" style="1" customWidth="1"/>
    <col min="4" max="4" width="10.7109375" style="1" customWidth="1"/>
    <col min="5" max="5" width="12.7109375" style="1" customWidth="1"/>
    <col min="6" max="6" width="10.7109375" style="1" customWidth="1"/>
    <col min="7" max="9" width="12.7109375" style="1" customWidth="1"/>
    <col min="10" max="10" width="6.7109375" style="1" customWidth="1"/>
    <col min="11" max="15" width="12.7109375" style="1" customWidth="1"/>
    <col min="16" max="16384" width="9.140625" style="1"/>
  </cols>
  <sheetData>
    <row r="1" spans="1:9" s="2" customFormat="1" ht="15" customHeight="1" thickTop="1">
      <c r="A1" s="464"/>
      <c r="B1" s="465"/>
      <c r="C1" s="465"/>
      <c r="D1" s="465"/>
      <c r="E1" s="465"/>
      <c r="F1" s="465"/>
      <c r="G1" s="465"/>
      <c r="H1" s="465"/>
      <c r="I1" s="466"/>
    </row>
    <row r="2" spans="1:9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8"/>
      <c r="I2" s="469"/>
    </row>
    <row r="3" spans="1:9" s="2" customFormat="1" ht="15" customHeight="1">
      <c r="A3" s="470"/>
      <c r="B3" s="471"/>
      <c r="C3" s="471"/>
      <c r="D3" s="471"/>
      <c r="E3" s="471"/>
      <c r="F3" s="471"/>
      <c r="G3" s="471"/>
      <c r="H3" s="471"/>
      <c r="I3" s="472"/>
    </row>
    <row r="4" spans="1:9" s="2" customFormat="1" ht="15" customHeight="1">
      <c r="A4" s="11" t="s">
        <v>1</v>
      </c>
      <c r="B4" s="341" t="str">
        <f>'100 Series'!B4</f>
        <v>Merkley Oaks</v>
      </c>
      <c r="C4" s="138"/>
      <c r="D4" s="12"/>
      <c r="E4" s="12"/>
      <c r="F4" s="12"/>
      <c r="G4" s="59" t="s">
        <v>0</v>
      </c>
      <c r="H4" s="13">
        <f>'100 Series'!H4</f>
        <v>45748</v>
      </c>
      <c r="I4" s="4"/>
    </row>
    <row r="5" spans="1:9" s="2" customFormat="1" ht="15" customHeight="1">
      <c r="A5" s="11" t="s">
        <v>3</v>
      </c>
      <c r="B5" s="342" t="str">
        <f>'1000 Series'!B5</f>
        <v xml:space="preserve">1000 Series </v>
      </c>
      <c r="G5" s="59" t="s">
        <v>4</v>
      </c>
      <c r="H5" s="14" t="str">
        <f>'100 Series'!H5</f>
        <v>XXX - XXX</v>
      </c>
      <c r="I5" s="15"/>
    </row>
    <row r="6" spans="1:9" s="2" customFormat="1" ht="15" customHeight="1">
      <c r="A6" s="11"/>
      <c r="B6" s="397"/>
      <c r="C6" s="61"/>
      <c r="D6" s="61"/>
      <c r="I6" s="4"/>
    </row>
    <row r="7" spans="1:9" s="2" customFormat="1" ht="15" customHeight="1">
      <c r="A7" s="11" t="s">
        <v>5</v>
      </c>
      <c r="B7" s="343" t="str">
        <f>'100 Series'!B7</f>
        <v>T.B.A.</v>
      </c>
      <c r="C7" s="61"/>
      <c r="D7" s="61"/>
      <c r="F7" s="480" t="str">
        <f>'100 Series'!G7</f>
        <v>CONTRACT PERIOD :</v>
      </c>
      <c r="G7" s="480"/>
      <c r="H7" s="480"/>
      <c r="I7" s="4"/>
    </row>
    <row r="8" spans="1:9" s="2" customFormat="1" ht="15" customHeight="1">
      <c r="A8" s="11" t="s">
        <v>7</v>
      </c>
      <c r="B8" s="14" t="str">
        <f>'100 Series'!B8</f>
        <v>A - 3</v>
      </c>
      <c r="F8" s="480" t="str">
        <f>'100 Series'!G8</f>
        <v>April 1, 2025 to March 31, 2026</v>
      </c>
      <c r="G8" s="480"/>
      <c r="H8" s="480"/>
      <c r="I8" s="15"/>
    </row>
    <row r="9" spans="1:9" s="2" customFormat="1" ht="15" customHeight="1" thickBot="1">
      <c r="A9" s="3"/>
      <c r="B9" s="61"/>
      <c r="I9" s="4"/>
    </row>
    <row r="10" spans="1:9" s="2" customFormat="1" ht="20.100000000000001" customHeight="1" thickTop="1" thickBot="1">
      <c r="A10" s="16"/>
      <c r="B10" s="164"/>
      <c r="C10" s="120" t="s">
        <v>2</v>
      </c>
      <c r="D10" s="119" t="s">
        <v>2</v>
      </c>
      <c r="E10" s="119" t="s">
        <v>2</v>
      </c>
      <c r="F10" s="119" t="s">
        <v>2</v>
      </c>
      <c r="G10" s="159" t="s">
        <v>8</v>
      </c>
      <c r="H10" s="159" t="s">
        <v>21</v>
      </c>
      <c r="I10" s="160" t="s">
        <v>9</v>
      </c>
    </row>
    <row r="11" spans="1:9" s="2" customFormat="1" ht="15" customHeight="1" thickTop="1">
      <c r="A11" s="66" t="s">
        <v>10</v>
      </c>
      <c r="B11" s="122"/>
      <c r="C11" s="122" t="s">
        <v>35</v>
      </c>
      <c r="D11" s="123"/>
      <c r="E11" s="123" t="s">
        <v>27</v>
      </c>
      <c r="F11" s="129" t="s">
        <v>2</v>
      </c>
      <c r="G11" s="129"/>
      <c r="H11" s="129"/>
      <c r="I11" s="130"/>
    </row>
    <row r="12" spans="1:9" s="2" customFormat="1" ht="15" customHeight="1">
      <c r="A12" s="73"/>
      <c r="B12" s="22"/>
      <c r="C12" s="22" t="s">
        <v>16</v>
      </c>
      <c r="D12" s="125"/>
      <c r="E12" s="125" t="s">
        <v>97</v>
      </c>
      <c r="F12" s="131"/>
      <c r="G12" s="131"/>
      <c r="H12" s="131"/>
      <c r="I12" s="130"/>
    </row>
    <row r="13" spans="1:9" s="2" customFormat="1" ht="15" customHeight="1">
      <c r="A13" s="21" t="s">
        <v>11</v>
      </c>
      <c r="B13" s="22"/>
      <c r="C13" s="22">
        <v>680</v>
      </c>
      <c r="D13" s="23"/>
      <c r="E13" s="23" t="s">
        <v>98</v>
      </c>
      <c r="F13" s="132" t="s">
        <v>2</v>
      </c>
      <c r="G13" s="132"/>
      <c r="H13" s="132"/>
      <c r="I13" s="130"/>
    </row>
    <row r="14" spans="1:9" s="2" customFormat="1" ht="15" customHeight="1" thickBot="1">
      <c r="A14" s="72" t="s">
        <v>2</v>
      </c>
      <c r="B14" s="165"/>
      <c r="C14" s="128">
        <v>1</v>
      </c>
      <c r="D14" s="65"/>
      <c r="E14" s="128"/>
      <c r="F14" s="132" t="s">
        <v>2</v>
      </c>
      <c r="G14" s="132"/>
      <c r="H14" s="65">
        <v>0.13</v>
      </c>
      <c r="I14" s="15"/>
    </row>
    <row r="15" spans="1:9" s="2" customFormat="1" ht="20.100000000000001" customHeight="1" thickTop="1" thickBot="1">
      <c r="A15" s="168" t="s">
        <v>12</v>
      </c>
      <c r="B15" s="166"/>
      <c r="C15" s="167"/>
      <c r="D15" s="167"/>
      <c r="E15" s="167"/>
      <c r="F15" s="167"/>
      <c r="G15" s="167"/>
      <c r="H15" s="167"/>
      <c r="I15" s="169"/>
    </row>
    <row r="16" spans="1:9" s="2" customFormat="1" ht="20.100000000000001" customHeight="1" thickTop="1" thickBot="1">
      <c r="A16" s="518" t="s">
        <v>68</v>
      </c>
      <c r="B16" s="519"/>
      <c r="C16" s="519"/>
      <c r="D16" s="519"/>
      <c r="E16" s="519"/>
      <c r="F16" s="519"/>
      <c r="G16" s="519"/>
      <c r="H16" s="519"/>
      <c r="I16" s="520"/>
    </row>
    <row r="17" spans="1:9" s="2" customFormat="1" ht="15" customHeight="1" thickTop="1">
      <c r="A17" s="327" t="s">
        <v>87</v>
      </c>
      <c r="B17" s="328" t="s">
        <v>36</v>
      </c>
      <c r="C17" s="382">
        <f>$D$55*$E17*C$14</f>
        <v>0</v>
      </c>
      <c r="D17" s="313"/>
      <c r="E17" s="147">
        <v>480</v>
      </c>
      <c r="F17" s="329" t="s">
        <v>32</v>
      </c>
      <c r="G17" s="399">
        <f>+C17</f>
        <v>0</v>
      </c>
      <c r="H17" s="382">
        <f>H$14*(G17)</f>
        <v>0</v>
      </c>
      <c r="I17" s="384">
        <f>G17+H17</f>
        <v>0</v>
      </c>
    </row>
    <row r="18" spans="1:9" s="2" customFormat="1" ht="15" customHeight="1">
      <c r="A18" s="327"/>
      <c r="B18" s="328" t="s">
        <v>66</v>
      </c>
      <c r="C18" s="382">
        <f>$D$55*$E18*C$14</f>
        <v>0</v>
      </c>
      <c r="D18" s="313"/>
      <c r="E18" s="147">
        <v>45</v>
      </c>
      <c r="F18" s="329"/>
      <c r="G18" s="399">
        <f>+C18</f>
        <v>0</v>
      </c>
      <c r="H18" s="382">
        <f>H$14*(G18)</f>
        <v>0</v>
      </c>
      <c r="I18" s="384">
        <f>G18+H18</f>
        <v>0</v>
      </c>
    </row>
    <row r="19" spans="1:9" s="2" customFormat="1" ht="15" customHeight="1">
      <c r="A19" s="327"/>
      <c r="B19" s="331"/>
      <c r="C19" s="313"/>
      <c r="D19" s="313"/>
      <c r="E19" s="147"/>
      <c r="F19" s="329"/>
      <c r="G19" s="330"/>
      <c r="H19" s="313"/>
      <c r="I19" s="317"/>
    </row>
    <row r="20" spans="1:9" s="2" customFormat="1" ht="15" customHeight="1">
      <c r="A20" s="327">
        <v>1015</v>
      </c>
      <c r="B20" s="328" t="s">
        <v>36</v>
      </c>
      <c r="C20" s="382">
        <f>$D$55*$E20*C$14</f>
        <v>0</v>
      </c>
      <c r="D20" s="313"/>
      <c r="E20" s="147">
        <v>690</v>
      </c>
      <c r="F20" s="329" t="s">
        <v>31</v>
      </c>
      <c r="G20" s="399">
        <f>+C20</f>
        <v>0</v>
      </c>
      <c r="H20" s="382">
        <f>H$14*(G20)</f>
        <v>0</v>
      </c>
      <c r="I20" s="384">
        <f>G20+H20</f>
        <v>0</v>
      </c>
    </row>
    <row r="21" spans="1:9" s="2" customFormat="1" ht="15" customHeight="1">
      <c r="A21" s="327"/>
      <c r="B21" s="328" t="s">
        <v>66</v>
      </c>
      <c r="C21" s="382">
        <f>$D$55*$E21*C$14</f>
        <v>0</v>
      </c>
      <c r="D21" s="313"/>
      <c r="E21" s="147">
        <v>46</v>
      </c>
      <c r="F21" s="329"/>
      <c r="G21" s="399">
        <f>+C21</f>
        <v>0</v>
      </c>
      <c r="H21" s="382">
        <f t="shared" ref="H21" si="0">G21*H$14</f>
        <v>0</v>
      </c>
      <c r="I21" s="384">
        <f t="shared" ref="I21" si="1">G21+H21</f>
        <v>0</v>
      </c>
    </row>
    <row r="22" spans="1:9" s="2" customFormat="1" ht="15" customHeight="1">
      <c r="A22" s="327"/>
      <c r="B22" s="331"/>
      <c r="C22" s="313"/>
      <c r="D22" s="313"/>
      <c r="E22" s="147"/>
      <c r="F22" s="329"/>
      <c r="G22" s="330"/>
      <c r="H22" s="313"/>
      <c r="I22" s="317"/>
    </row>
    <row r="23" spans="1:9" s="2" customFormat="1" ht="15" customHeight="1">
      <c r="A23" s="332" t="s">
        <v>88</v>
      </c>
      <c r="B23" s="328" t="s">
        <v>36</v>
      </c>
      <c r="C23" s="382">
        <f>$D$55*$E23*C$14</f>
        <v>0</v>
      </c>
      <c r="D23" s="313"/>
      <c r="E23" s="147">
        <v>479</v>
      </c>
      <c r="F23" s="329" t="s">
        <v>31</v>
      </c>
      <c r="G23" s="399">
        <f>+C23</f>
        <v>0</v>
      </c>
      <c r="H23" s="382">
        <f>H$14*(G23)</f>
        <v>0</v>
      </c>
      <c r="I23" s="384">
        <f>G23+H23</f>
        <v>0</v>
      </c>
    </row>
    <row r="24" spans="1:9" s="2" customFormat="1" ht="15" customHeight="1">
      <c r="A24" s="327"/>
      <c r="B24" s="328" t="s">
        <v>65</v>
      </c>
      <c r="C24" s="382">
        <f>$D$55*$E24*C$14</f>
        <v>0</v>
      </c>
      <c r="D24" s="313"/>
      <c r="E24" s="147">
        <v>154</v>
      </c>
      <c r="F24" s="329"/>
      <c r="G24" s="399">
        <f>+C24</f>
        <v>0</v>
      </c>
      <c r="H24" s="382">
        <f>H$14*(G24)</f>
        <v>0</v>
      </c>
      <c r="I24" s="384">
        <f>G24+H24</f>
        <v>0</v>
      </c>
    </row>
    <row r="25" spans="1:9" s="2" customFormat="1" ht="15" customHeight="1">
      <c r="A25" s="327"/>
      <c r="B25" s="328" t="s">
        <v>66</v>
      </c>
      <c r="C25" s="382">
        <f>$D$55*$E25*C$14</f>
        <v>0</v>
      </c>
      <c r="D25" s="313"/>
      <c r="E25" s="147">
        <v>46</v>
      </c>
      <c r="F25" s="329"/>
      <c r="G25" s="399">
        <f>+C25</f>
        <v>0</v>
      </c>
      <c r="H25" s="382">
        <f>H$14*(G25)</f>
        <v>0</v>
      </c>
      <c r="I25" s="384">
        <f>G25+H25</f>
        <v>0</v>
      </c>
    </row>
    <row r="26" spans="1:9" s="2" customFormat="1" ht="15" customHeight="1">
      <c r="A26" s="327"/>
      <c r="B26" s="331"/>
      <c r="C26" s="313"/>
      <c r="D26" s="313"/>
      <c r="E26" s="147"/>
      <c r="F26" s="329"/>
      <c r="G26" s="330"/>
      <c r="H26" s="313"/>
      <c r="I26" s="317"/>
    </row>
    <row r="27" spans="1:9" s="2" customFormat="1" ht="15" customHeight="1">
      <c r="A27" s="327">
        <v>1020</v>
      </c>
      <c r="B27" s="328" t="s">
        <v>36</v>
      </c>
      <c r="C27" s="382">
        <f>$D$55*$E27*C$14</f>
        <v>0</v>
      </c>
      <c r="D27" s="313"/>
      <c r="E27" s="147">
        <v>508</v>
      </c>
      <c r="F27" s="329" t="s">
        <v>31</v>
      </c>
      <c r="G27" s="399">
        <f>+C27</f>
        <v>0</v>
      </c>
      <c r="H27" s="382">
        <f>H$14*(G27)</f>
        <v>0</v>
      </c>
      <c r="I27" s="384">
        <f>G27+H27</f>
        <v>0</v>
      </c>
    </row>
    <row r="28" spans="1:9" s="2" customFormat="1" ht="15" customHeight="1">
      <c r="A28" s="327"/>
      <c r="B28" s="328" t="s">
        <v>65</v>
      </c>
      <c r="C28" s="382">
        <f>$D$55*$E28*C$14</f>
        <v>0</v>
      </c>
      <c r="D28" s="313"/>
      <c r="E28" s="147">
        <v>152</v>
      </c>
      <c r="F28" s="329"/>
      <c r="G28" s="399">
        <f>+C28</f>
        <v>0</v>
      </c>
      <c r="H28" s="382">
        <f>H$14*(G28)</f>
        <v>0</v>
      </c>
      <c r="I28" s="384">
        <f>G28+H28</f>
        <v>0</v>
      </c>
    </row>
    <row r="29" spans="1:9" s="2" customFormat="1" ht="15" customHeight="1">
      <c r="A29" s="327"/>
      <c r="B29" s="328" t="s">
        <v>66</v>
      </c>
      <c r="C29" s="382">
        <f>$D$55*$E29*C$14</f>
        <v>0</v>
      </c>
      <c r="D29" s="313"/>
      <c r="E29" s="147">
        <v>46</v>
      </c>
      <c r="F29" s="329"/>
      <c r="G29" s="399">
        <f>+C29</f>
        <v>0</v>
      </c>
      <c r="H29" s="382">
        <f>H$14*(G29)</f>
        <v>0</v>
      </c>
      <c r="I29" s="384">
        <f>G29+H29</f>
        <v>0</v>
      </c>
    </row>
    <row r="30" spans="1:9" s="2" customFormat="1" ht="15" customHeight="1">
      <c r="A30" s="327"/>
      <c r="B30" s="331"/>
      <c r="C30" s="313"/>
      <c r="D30" s="313"/>
      <c r="E30" s="147"/>
      <c r="F30" s="329"/>
      <c r="G30" s="330"/>
      <c r="H30" s="313"/>
      <c r="I30" s="317"/>
    </row>
    <row r="31" spans="1:9" s="2" customFormat="1" ht="15" customHeight="1">
      <c r="A31" s="327" t="s">
        <v>89</v>
      </c>
      <c r="B31" s="328" t="s">
        <v>36</v>
      </c>
      <c r="C31" s="382">
        <f>$D$55*$E31*C$14</f>
        <v>0</v>
      </c>
      <c r="D31" s="313"/>
      <c r="E31" s="147">
        <v>570</v>
      </c>
      <c r="F31" s="329" t="s">
        <v>31</v>
      </c>
      <c r="G31" s="399">
        <f>+C31</f>
        <v>0</v>
      </c>
      <c r="H31" s="382">
        <f>H$14*(G31)</f>
        <v>0</v>
      </c>
      <c r="I31" s="384">
        <f>G31+H31</f>
        <v>0</v>
      </c>
    </row>
    <row r="32" spans="1:9" s="2" customFormat="1" ht="15" customHeight="1">
      <c r="A32" s="327"/>
      <c r="B32" s="328" t="s">
        <v>65</v>
      </c>
      <c r="C32" s="382">
        <f>$D$55*$E32*C$14</f>
        <v>0</v>
      </c>
      <c r="D32" s="313"/>
      <c r="E32" s="147">
        <v>148</v>
      </c>
      <c r="F32" s="329"/>
      <c r="G32" s="399">
        <f>+C32</f>
        <v>0</v>
      </c>
      <c r="H32" s="382">
        <f t="shared" ref="H32:H34" si="2">H$14*(G32)</f>
        <v>0</v>
      </c>
      <c r="I32" s="384">
        <f t="shared" ref="I32:I34" si="3">G32+H32</f>
        <v>0</v>
      </c>
    </row>
    <row r="33" spans="1:9" s="2" customFormat="1" ht="15" customHeight="1">
      <c r="A33" s="327"/>
      <c r="B33" s="328" t="s">
        <v>66</v>
      </c>
      <c r="C33" s="382">
        <f>$D$55*$E33*C$14</f>
        <v>0</v>
      </c>
      <c r="D33" s="313"/>
      <c r="E33" s="147">
        <v>45</v>
      </c>
      <c r="F33" s="329"/>
      <c r="G33" s="399">
        <f>+C33</f>
        <v>0</v>
      </c>
      <c r="H33" s="382">
        <f t="shared" ref="H33" si="4">H$14*(G33)</f>
        <v>0</v>
      </c>
      <c r="I33" s="384">
        <f t="shared" ref="I33" si="5">G33+H33</f>
        <v>0</v>
      </c>
    </row>
    <row r="34" spans="1:9" s="2" customFormat="1" ht="15" customHeight="1">
      <c r="A34" s="327"/>
      <c r="B34" s="328" t="s">
        <v>45</v>
      </c>
      <c r="C34" s="382">
        <f>E34*D53</f>
        <v>0</v>
      </c>
      <c r="D34" s="313"/>
      <c r="E34" s="147">
        <v>98</v>
      </c>
      <c r="F34" s="329"/>
      <c r="G34" s="399">
        <f>+C34</f>
        <v>0</v>
      </c>
      <c r="H34" s="382">
        <f t="shared" si="2"/>
        <v>0</v>
      </c>
      <c r="I34" s="384">
        <f t="shared" si="3"/>
        <v>0</v>
      </c>
    </row>
    <row r="35" spans="1:9" s="2" customFormat="1" ht="15" customHeight="1">
      <c r="A35" s="327"/>
      <c r="B35" s="331"/>
      <c r="C35" s="313"/>
      <c r="D35" s="313"/>
      <c r="E35" s="147"/>
      <c r="F35" s="329"/>
      <c r="G35" s="330"/>
      <c r="H35" s="313"/>
      <c r="I35" s="317"/>
    </row>
    <row r="36" spans="1:9" s="2" customFormat="1" ht="15" customHeight="1">
      <c r="A36" s="327" t="s">
        <v>90</v>
      </c>
      <c r="B36" s="328" t="s">
        <v>36</v>
      </c>
      <c r="C36" s="382">
        <f>$D$55*$E36*C$14</f>
        <v>0</v>
      </c>
      <c r="D36" s="313"/>
      <c r="E36" s="147">
        <v>654</v>
      </c>
      <c r="F36" s="329" t="s">
        <v>32</v>
      </c>
      <c r="G36" s="399">
        <f>+C36</f>
        <v>0</v>
      </c>
      <c r="H36" s="382">
        <f>H$14*(G36)</f>
        <v>0</v>
      </c>
      <c r="I36" s="384">
        <f>G36+H36</f>
        <v>0</v>
      </c>
    </row>
    <row r="37" spans="1:9" s="2" customFormat="1" ht="15" customHeight="1">
      <c r="A37" s="327"/>
      <c r="B37" s="328" t="s">
        <v>66</v>
      </c>
      <c r="C37" s="382">
        <f>$D$55*$E37*C$14</f>
        <v>0</v>
      </c>
      <c r="D37" s="313"/>
      <c r="E37" s="147">
        <v>46</v>
      </c>
      <c r="F37" s="329"/>
      <c r="G37" s="399">
        <f>+C37</f>
        <v>0</v>
      </c>
      <c r="H37" s="382">
        <f>H$14*(G37)</f>
        <v>0</v>
      </c>
      <c r="I37" s="384">
        <f>G37+H37</f>
        <v>0</v>
      </c>
    </row>
    <row r="38" spans="1:9" s="2" customFormat="1" ht="15" customHeight="1">
      <c r="A38" s="327"/>
      <c r="B38" s="331"/>
      <c r="C38" s="313"/>
      <c r="D38" s="313"/>
      <c r="E38" s="147"/>
      <c r="F38" s="329"/>
      <c r="G38" s="330"/>
      <c r="H38" s="313"/>
      <c r="I38" s="317"/>
    </row>
    <row r="39" spans="1:9" s="2" customFormat="1" ht="15" customHeight="1">
      <c r="A39" s="327" t="s">
        <v>91</v>
      </c>
      <c r="B39" s="328" t="s">
        <v>36</v>
      </c>
      <c r="C39" s="382">
        <f>$D$55*$E39*C$14</f>
        <v>0</v>
      </c>
      <c r="D39" s="313"/>
      <c r="E39" s="147">
        <v>347</v>
      </c>
      <c r="F39" s="329" t="s">
        <v>32</v>
      </c>
      <c r="G39" s="399">
        <f>+C39</f>
        <v>0</v>
      </c>
      <c r="H39" s="382">
        <f>H$14*(G39)</f>
        <v>0</v>
      </c>
      <c r="I39" s="384">
        <f>G39+H39</f>
        <v>0</v>
      </c>
    </row>
    <row r="40" spans="1:9" s="2" customFormat="1" ht="15" customHeight="1">
      <c r="A40" s="327" t="s">
        <v>92</v>
      </c>
      <c r="B40" s="328" t="s">
        <v>36</v>
      </c>
      <c r="C40" s="382">
        <f>$D$55*$E40*C$14</f>
        <v>0</v>
      </c>
      <c r="D40" s="313"/>
      <c r="E40" s="147">
        <v>361</v>
      </c>
      <c r="F40" s="329" t="s">
        <v>32</v>
      </c>
      <c r="G40" s="399">
        <f>+C40</f>
        <v>0</v>
      </c>
      <c r="H40" s="382">
        <f>H$14*(G40)</f>
        <v>0</v>
      </c>
      <c r="I40" s="384">
        <f>G40+H40</f>
        <v>0</v>
      </c>
    </row>
    <row r="41" spans="1:9" s="2" customFormat="1" ht="15" customHeight="1">
      <c r="A41" s="327"/>
      <c r="B41" s="328" t="s">
        <v>66</v>
      </c>
      <c r="C41" s="382">
        <f>$D$55*$E41*C$14</f>
        <v>0</v>
      </c>
      <c r="D41" s="313"/>
      <c r="E41" s="147">
        <v>46</v>
      </c>
      <c r="F41" s="329"/>
      <c r="G41" s="399">
        <f>+C41</f>
        <v>0</v>
      </c>
      <c r="H41" s="382">
        <f>H$14*(G41)</f>
        <v>0</v>
      </c>
      <c r="I41" s="384">
        <f>G41+H41</f>
        <v>0</v>
      </c>
    </row>
    <row r="42" spans="1:9" s="2" customFormat="1" ht="15" customHeight="1">
      <c r="A42" s="327"/>
      <c r="B42" s="331"/>
      <c r="C42" s="313"/>
      <c r="D42" s="313"/>
      <c r="E42" s="147"/>
      <c r="F42" s="329"/>
      <c r="G42" s="330"/>
      <c r="H42" s="313"/>
      <c r="I42" s="317"/>
    </row>
    <row r="43" spans="1:9" s="2" customFormat="1" ht="15" customHeight="1">
      <c r="A43" s="327">
        <v>1046</v>
      </c>
      <c r="B43" s="328" t="s">
        <v>36</v>
      </c>
      <c r="C43" s="382">
        <f>$D$55*$E43*C$14</f>
        <v>0</v>
      </c>
      <c r="D43" s="313"/>
      <c r="E43" s="147">
        <v>620</v>
      </c>
      <c r="F43" s="329" t="s">
        <v>32</v>
      </c>
      <c r="G43" s="399">
        <f>+C43</f>
        <v>0</v>
      </c>
      <c r="H43" s="382">
        <f>H$14*(G43)</f>
        <v>0</v>
      </c>
      <c r="I43" s="384">
        <f>G43+H43</f>
        <v>0</v>
      </c>
    </row>
    <row r="44" spans="1:9" s="2" customFormat="1" ht="15" customHeight="1">
      <c r="A44" s="327"/>
      <c r="B44" s="328" t="s">
        <v>66</v>
      </c>
      <c r="C44" s="382">
        <f>$D$55*$E44*C$14</f>
        <v>0</v>
      </c>
      <c r="D44" s="313"/>
      <c r="E44" s="147">
        <v>56</v>
      </c>
      <c r="F44" s="329"/>
      <c r="G44" s="399">
        <f>+C44</f>
        <v>0</v>
      </c>
      <c r="H44" s="382">
        <f>H$14*(G44)</f>
        <v>0</v>
      </c>
      <c r="I44" s="384">
        <f>G44+H44</f>
        <v>0</v>
      </c>
    </row>
    <row r="45" spans="1:9" s="2" customFormat="1" ht="15" customHeight="1">
      <c r="A45" s="327"/>
      <c r="B45" s="331"/>
      <c r="C45" s="313"/>
      <c r="D45" s="313"/>
      <c r="E45" s="147"/>
      <c r="F45" s="329"/>
      <c r="G45" s="330"/>
      <c r="H45" s="313"/>
      <c r="I45" s="317"/>
    </row>
    <row r="46" spans="1:9" s="2" customFormat="1" ht="15" customHeight="1">
      <c r="A46" s="327">
        <v>1050</v>
      </c>
      <c r="B46" s="328" t="s">
        <v>36</v>
      </c>
      <c r="C46" s="382">
        <f>$D$55*$E46*C$14</f>
        <v>0</v>
      </c>
      <c r="D46" s="313"/>
      <c r="E46" s="147">
        <v>272</v>
      </c>
      <c r="F46" s="329" t="s">
        <v>32</v>
      </c>
      <c r="G46" s="399">
        <f>+C46</f>
        <v>0</v>
      </c>
      <c r="H46" s="382">
        <f>H$14*(G46)</f>
        <v>0</v>
      </c>
      <c r="I46" s="384">
        <f>G46+H46</f>
        <v>0</v>
      </c>
    </row>
    <row r="47" spans="1:9" s="2" customFormat="1" ht="15" customHeight="1">
      <c r="A47" s="327"/>
      <c r="B47" s="328" t="s">
        <v>65</v>
      </c>
      <c r="C47" s="382">
        <f>$D$55*$E47*C$14</f>
        <v>0</v>
      </c>
      <c r="D47" s="313"/>
      <c r="E47" s="147">
        <v>231</v>
      </c>
      <c r="F47" s="329"/>
      <c r="G47" s="399">
        <f>+C47</f>
        <v>0</v>
      </c>
      <c r="H47" s="382">
        <f>H$14*(G47)</f>
        <v>0</v>
      </c>
      <c r="I47" s="384">
        <f>G47+H47</f>
        <v>0</v>
      </c>
    </row>
    <row r="48" spans="1:9" s="2" customFormat="1" ht="15" customHeight="1">
      <c r="A48" s="327"/>
      <c r="B48" s="328" t="s">
        <v>66</v>
      </c>
      <c r="C48" s="382">
        <f>$D$55*$E48*C$14</f>
        <v>0</v>
      </c>
      <c r="D48" s="313"/>
      <c r="E48" s="147">
        <v>46</v>
      </c>
      <c r="F48" s="329"/>
      <c r="G48" s="399">
        <f>+C48</f>
        <v>0</v>
      </c>
      <c r="H48" s="382">
        <f>H$14*(G48)</f>
        <v>0</v>
      </c>
      <c r="I48" s="384">
        <f>G48+H48</f>
        <v>0</v>
      </c>
    </row>
    <row r="49" spans="1:14" s="2" customFormat="1" ht="15" customHeight="1">
      <c r="A49" s="327"/>
      <c r="B49" s="331"/>
      <c r="C49" s="313"/>
      <c r="D49" s="313"/>
      <c r="E49" s="147"/>
      <c r="F49" s="329"/>
      <c r="G49" s="330"/>
      <c r="H49" s="313"/>
      <c r="I49" s="317"/>
    </row>
    <row r="50" spans="1:14" s="2" customFormat="1" ht="15" customHeight="1">
      <c r="A50" s="327">
        <v>1086</v>
      </c>
      <c r="B50" s="328" t="s">
        <v>36</v>
      </c>
      <c r="C50" s="382">
        <f>$D$55*$E50*C$14</f>
        <v>0</v>
      </c>
      <c r="D50" s="313"/>
      <c r="E50" s="147">
        <v>800</v>
      </c>
      <c r="F50" s="329" t="s">
        <v>32</v>
      </c>
      <c r="G50" s="399">
        <f>+C50</f>
        <v>0</v>
      </c>
      <c r="H50" s="382">
        <f>H$14*(G50)</f>
        <v>0</v>
      </c>
      <c r="I50" s="384">
        <f>G50+H50</f>
        <v>0</v>
      </c>
    </row>
    <row r="51" spans="1:14" s="2" customFormat="1" ht="15" customHeight="1">
      <c r="A51" s="327"/>
      <c r="B51" s="328" t="s">
        <v>65</v>
      </c>
      <c r="C51" s="382">
        <f>$D$55*$E51*C$14</f>
        <v>0</v>
      </c>
      <c r="D51" s="313"/>
      <c r="E51" s="147">
        <v>177</v>
      </c>
      <c r="F51" s="329"/>
      <c r="G51" s="399">
        <f>+C51</f>
        <v>0</v>
      </c>
      <c r="H51" s="382">
        <f>H$14*(G51)</f>
        <v>0</v>
      </c>
      <c r="I51" s="384">
        <f>G51+H51</f>
        <v>0</v>
      </c>
    </row>
    <row r="52" spans="1:14" s="2" customFormat="1" ht="15" customHeight="1" thickBot="1">
      <c r="A52" s="327"/>
      <c r="B52" s="328" t="s">
        <v>66</v>
      </c>
      <c r="C52" s="382">
        <f>$D$55*$E52*C$14</f>
        <v>0</v>
      </c>
      <c r="D52" s="313"/>
      <c r="E52" s="147">
        <v>47</v>
      </c>
      <c r="F52" s="329"/>
      <c r="G52" s="399">
        <f>+C52</f>
        <v>0</v>
      </c>
      <c r="H52" s="382">
        <f>H$14*(G52)</f>
        <v>0</v>
      </c>
      <c r="I52" s="384">
        <f>G52+H52</f>
        <v>0</v>
      </c>
    </row>
    <row r="53" spans="1:14" s="46" customFormat="1" ht="18" customHeight="1" thickTop="1" thickBot="1">
      <c r="A53" s="563" t="s">
        <v>67</v>
      </c>
      <c r="B53" s="564"/>
      <c r="C53" s="565"/>
      <c r="D53" s="398">
        <v>0</v>
      </c>
      <c r="E53" s="333" t="s">
        <v>47</v>
      </c>
      <c r="F53" s="334" t="s">
        <v>2</v>
      </c>
      <c r="G53" s="334"/>
      <c r="H53" s="334"/>
      <c r="I53" s="335"/>
      <c r="L53" s="141" t="s">
        <v>2</v>
      </c>
      <c r="N53" s="141" t="s">
        <v>2</v>
      </c>
    </row>
    <row r="54" spans="1:14" s="46" customFormat="1" ht="18" customHeight="1" thickTop="1" thickBot="1">
      <c r="A54" s="557" t="s">
        <v>29</v>
      </c>
      <c r="B54" s="497"/>
      <c r="C54" s="558"/>
      <c r="D54" s="345">
        <v>0</v>
      </c>
      <c r="E54" s="49" t="s">
        <v>47</v>
      </c>
      <c r="F54" s="53"/>
      <c r="G54" s="34"/>
      <c r="H54" s="34"/>
      <c r="I54" s="45"/>
      <c r="L54" s="140"/>
      <c r="N54" s="140"/>
    </row>
    <row r="55" spans="1:14" s="2" customFormat="1" ht="18" customHeight="1" thickTop="1" thickBot="1">
      <c r="A55" s="473" t="s">
        <v>56</v>
      </c>
      <c r="B55" s="474"/>
      <c r="C55" s="475"/>
      <c r="D55" s="346">
        <v>0</v>
      </c>
      <c r="E55" s="49" t="s">
        <v>47</v>
      </c>
      <c r="F55" s="71"/>
      <c r="G55" s="37"/>
      <c r="H55" s="36"/>
      <c r="I55" s="38"/>
      <c r="L55" s="137"/>
      <c r="N55" s="137"/>
    </row>
    <row r="56" spans="1:14" s="46" customFormat="1" ht="18" customHeight="1" thickTop="1" thickBot="1">
      <c r="A56" s="172"/>
      <c r="B56" s="559" t="s">
        <v>25</v>
      </c>
      <c r="C56" s="560"/>
      <c r="D56" s="561" t="s">
        <v>26</v>
      </c>
      <c r="E56" s="562"/>
      <c r="F56" s="173"/>
      <c r="G56" s="174"/>
      <c r="H56" s="175"/>
      <c r="I56" s="176"/>
      <c r="L56" s="142"/>
      <c r="N56" s="142"/>
    </row>
    <row r="57" spans="1:14" s="2" customFormat="1" ht="20.100000000000001" customHeight="1" thickTop="1" thickBot="1">
      <c r="A57" s="170" t="s">
        <v>13</v>
      </c>
      <c r="B57" s="566" t="str">
        <f>'100 Series'!B$53</f>
        <v>Hourly Rate for Repairs and Authorized Service Outside of Contractual Obligations is  = $0.00 / Hr.</v>
      </c>
      <c r="C57" s="566"/>
      <c r="D57" s="566"/>
      <c r="E57" s="566"/>
      <c r="F57" s="566"/>
      <c r="G57" s="566"/>
      <c r="H57" s="566"/>
      <c r="I57" s="566"/>
    </row>
    <row r="58" spans="1:14" s="2" customFormat="1" ht="15" customHeight="1" thickTop="1">
      <c r="A58" s="3"/>
      <c r="I58" s="31" t="s">
        <v>2</v>
      </c>
    </row>
    <row r="59" spans="1:14" s="2" customFormat="1" ht="15" customHeight="1">
      <c r="A59" s="484" t="s">
        <v>19</v>
      </c>
      <c r="B59" s="485"/>
      <c r="C59" s="485"/>
      <c r="D59" s="485"/>
      <c r="E59" s="485"/>
      <c r="F59" s="485"/>
      <c r="G59" s="485"/>
      <c r="H59" s="485"/>
      <c r="I59" s="486"/>
    </row>
    <row r="60" spans="1:14" s="2" customFormat="1" ht="15" customHeight="1">
      <c r="A60" s="525" t="s">
        <v>57</v>
      </c>
      <c r="B60" s="526"/>
      <c r="C60" s="526"/>
      <c r="D60" s="526"/>
      <c r="E60" s="526"/>
      <c r="F60" s="526"/>
      <c r="G60" s="526"/>
      <c r="H60" s="526"/>
      <c r="I60" s="527"/>
    </row>
    <row r="61" spans="1:14" s="2" customFormat="1" ht="15" customHeight="1">
      <c r="A61" s="525" t="s">
        <v>58</v>
      </c>
      <c r="B61" s="526"/>
      <c r="C61" s="526"/>
      <c r="D61" s="526"/>
      <c r="E61" s="526"/>
      <c r="F61" s="526"/>
      <c r="G61" s="526"/>
      <c r="H61" s="526"/>
      <c r="I61" s="527"/>
    </row>
    <row r="62" spans="1:14" s="2" customFormat="1" ht="15" customHeight="1">
      <c r="A62" s="525" t="s">
        <v>59</v>
      </c>
      <c r="B62" s="526"/>
      <c r="C62" s="526"/>
      <c r="D62" s="526"/>
      <c r="E62" s="526"/>
      <c r="F62" s="526"/>
      <c r="G62" s="526"/>
      <c r="H62" s="526"/>
      <c r="I62" s="527"/>
    </row>
    <row r="63" spans="1:14" s="2" customFormat="1" ht="15" customHeight="1">
      <c r="A63" s="535" t="s">
        <v>60</v>
      </c>
      <c r="B63" s="536"/>
      <c r="C63" s="536"/>
      <c r="D63" s="536"/>
      <c r="E63" s="536"/>
      <c r="F63" s="536"/>
      <c r="G63" s="536"/>
      <c r="H63" s="536"/>
      <c r="I63" s="537"/>
    </row>
    <row r="64" spans="1:14" s="2" customFormat="1" ht="15" customHeight="1">
      <c r="A64" s="535" t="s">
        <v>43</v>
      </c>
      <c r="B64" s="536"/>
      <c r="C64" s="536"/>
      <c r="D64" s="536"/>
      <c r="E64" s="536"/>
      <c r="F64" s="536"/>
      <c r="G64" s="536"/>
      <c r="H64" s="536"/>
      <c r="I64" s="537"/>
    </row>
    <row r="65" spans="1:9" s="2" customFormat="1" ht="15" customHeight="1">
      <c r="A65" s="525" t="s">
        <v>61</v>
      </c>
      <c r="B65" s="526"/>
      <c r="C65" s="526"/>
      <c r="D65" s="526"/>
      <c r="E65" s="526"/>
      <c r="F65" s="526"/>
      <c r="G65" s="526"/>
      <c r="H65" s="526"/>
      <c r="I65" s="527"/>
    </row>
    <row r="66" spans="1:9" s="2" customFormat="1" ht="15" customHeight="1">
      <c r="A66" s="525" t="s">
        <v>44</v>
      </c>
      <c r="B66" s="526"/>
      <c r="C66" s="526"/>
      <c r="D66" s="526"/>
      <c r="E66" s="526"/>
      <c r="F66" s="526"/>
      <c r="G66" s="526"/>
      <c r="H66" s="526"/>
      <c r="I66" s="527"/>
    </row>
    <row r="67" spans="1:9" s="2" customFormat="1" ht="15" customHeight="1">
      <c r="A67" s="525" t="s">
        <v>62</v>
      </c>
      <c r="B67" s="526"/>
      <c r="C67" s="526"/>
      <c r="D67" s="526"/>
      <c r="E67" s="526"/>
      <c r="F67" s="526"/>
      <c r="G67" s="526"/>
      <c r="H67" s="526"/>
      <c r="I67" s="527"/>
    </row>
    <row r="68" spans="1:9" s="2" customFormat="1" ht="15" customHeight="1">
      <c r="A68" s="535" t="s">
        <v>63</v>
      </c>
      <c r="B68" s="536"/>
      <c r="C68" s="536"/>
      <c r="D68" s="536"/>
      <c r="E68" s="536"/>
      <c r="F68" s="536"/>
      <c r="G68" s="536"/>
      <c r="H68" s="536"/>
      <c r="I68" s="537"/>
    </row>
    <row r="69" spans="1:9" s="2" customFormat="1" ht="15" customHeight="1">
      <c r="A69" s="3"/>
      <c r="F69" s="460" t="s">
        <v>23</v>
      </c>
      <c r="G69" s="460"/>
      <c r="H69" s="460"/>
      <c r="I69" s="4"/>
    </row>
    <row r="70" spans="1:9" s="2" customFormat="1" ht="15" customHeight="1">
      <c r="A70" s="3"/>
      <c r="I70" s="4"/>
    </row>
    <row r="71" spans="1:9" s="2" customFormat="1" ht="15" customHeight="1">
      <c r="A71" s="3"/>
      <c r="I71" s="4"/>
    </row>
    <row r="72" spans="1:9" s="2" customFormat="1" ht="15" customHeight="1">
      <c r="A72" s="3"/>
      <c r="F72" s="460" t="s">
        <v>75</v>
      </c>
      <c r="G72" s="460"/>
      <c r="H72" s="460"/>
      <c r="I72" s="4"/>
    </row>
    <row r="73" spans="1:9" s="2" customFormat="1" ht="15" customHeight="1">
      <c r="A73" s="3"/>
      <c r="I73" s="4"/>
    </row>
    <row r="74" spans="1:9" s="5" customFormat="1" ht="15" customHeight="1">
      <c r="A74" s="516" t="s">
        <v>55</v>
      </c>
      <c r="B74" s="517"/>
      <c r="C74" s="67">
        <v>30</v>
      </c>
      <c r="D74" s="5" t="s">
        <v>14</v>
      </c>
      <c r="F74" s="517" t="s">
        <v>53</v>
      </c>
      <c r="G74" s="517"/>
      <c r="I74" s="69"/>
    </row>
    <row r="75" spans="1:9" s="2" customFormat="1" ht="15" customHeight="1" thickBot="1">
      <c r="A75" s="6"/>
      <c r="B75" s="7"/>
      <c r="C75" s="32"/>
      <c r="D75" s="7"/>
      <c r="E75" s="7"/>
      <c r="F75" s="7"/>
      <c r="G75" s="8"/>
      <c r="H75" s="8"/>
      <c r="I75" s="9"/>
    </row>
    <row r="76" spans="1:9" ht="15" customHeight="1" thickTop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26">
    <mergeCell ref="A68:I68"/>
    <mergeCell ref="F69:H69"/>
    <mergeCell ref="F72:H72"/>
    <mergeCell ref="A74:B74"/>
    <mergeCell ref="F74:G74"/>
    <mergeCell ref="A63:I63"/>
    <mergeCell ref="A64:I64"/>
    <mergeCell ref="A65:I65"/>
    <mergeCell ref="A66:I66"/>
    <mergeCell ref="A67:I67"/>
    <mergeCell ref="B57:I57"/>
    <mergeCell ref="A59:I59"/>
    <mergeCell ref="A60:I60"/>
    <mergeCell ref="A61:I61"/>
    <mergeCell ref="A62:I62"/>
    <mergeCell ref="B56:C56"/>
    <mergeCell ref="D56:E56"/>
    <mergeCell ref="A53:C53"/>
    <mergeCell ref="A54:C54"/>
    <mergeCell ref="A55:C55"/>
    <mergeCell ref="A1:I1"/>
    <mergeCell ref="A3:I3"/>
    <mergeCell ref="A16:I16"/>
    <mergeCell ref="A2:I2"/>
    <mergeCell ref="F7:H7"/>
    <mergeCell ref="F8:H8"/>
  </mergeCells>
  <phoneticPr fontId="18" type="noConversion"/>
  <printOptions horizontalCentered="1"/>
  <pageMargins left="0.25" right="0.25" top="0.5" bottom="0.25" header="0.5" footer="0.5"/>
  <pageSetup paperSize="5" scale="8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F5B0-8C12-425C-A276-AF9FFA3EFAC6}">
  <sheetPr>
    <pageSetUpPr fitToPage="1"/>
  </sheetPr>
  <dimension ref="A1:Q106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24.7109375" style="1" customWidth="1"/>
    <col min="2" max="4" width="15.7109375" style="1" customWidth="1"/>
    <col min="5" max="5" width="12.7109375" style="1" customWidth="1"/>
    <col min="6" max="6" width="15.7109375" style="1" customWidth="1"/>
    <col min="7" max="7" width="12.7109375" style="1" customWidth="1"/>
    <col min="8" max="8" width="15.7109375" style="1" customWidth="1"/>
    <col min="9" max="9" width="6.7109375" style="1" customWidth="1"/>
    <col min="10" max="11" width="12.7109375" style="1" customWidth="1"/>
    <col min="12" max="12" width="8.7109375" style="288" customWidth="1"/>
    <col min="13" max="13" width="12.7109375" style="1" customWidth="1"/>
    <col min="14" max="14" width="2.7109375" style="1" customWidth="1"/>
    <col min="15" max="15" width="12.7109375" style="1" customWidth="1"/>
    <col min="16" max="16384" width="9.140625" style="1"/>
  </cols>
  <sheetData>
    <row r="1" spans="1:17" s="2" customFormat="1" ht="15" customHeight="1" thickTop="1">
      <c r="A1" s="464"/>
      <c r="B1" s="465"/>
      <c r="C1" s="465"/>
      <c r="D1" s="465"/>
      <c r="E1" s="465"/>
      <c r="F1" s="465"/>
      <c r="G1" s="465"/>
      <c r="H1" s="466"/>
      <c r="L1" s="118"/>
    </row>
    <row r="2" spans="1:17" s="2" customFormat="1" ht="20.100000000000001" customHeight="1">
      <c r="A2" s="467" t="s">
        <v>22</v>
      </c>
      <c r="B2" s="468"/>
      <c r="C2" s="468"/>
      <c r="D2" s="468"/>
      <c r="E2" s="468"/>
      <c r="F2" s="468"/>
      <c r="G2" s="468"/>
      <c r="H2" s="469"/>
      <c r="L2" s="118"/>
    </row>
    <row r="3" spans="1:17" s="2" customFormat="1" ht="15" customHeight="1">
      <c r="A3" s="470"/>
      <c r="B3" s="471"/>
      <c r="C3" s="471"/>
      <c r="D3" s="471"/>
      <c r="E3" s="471"/>
      <c r="F3" s="471"/>
      <c r="G3" s="471"/>
      <c r="H3" s="472"/>
      <c r="L3" s="118"/>
    </row>
    <row r="4" spans="1:17" s="2" customFormat="1" ht="15" customHeight="1">
      <c r="A4" s="11" t="s">
        <v>1</v>
      </c>
      <c r="B4" s="341" t="str">
        <f>'100 Series'!B4</f>
        <v>Merkley Oaks</v>
      </c>
      <c r="C4" s="61"/>
      <c r="D4" s="61"/>
      <c r="E4" s="61"/>
      <c r="F4" s="59" t="s">
        <v>0</v>
      </c>
      <c r="G4" s="13">
        <f>'100 Series'!H4</f>
        <v>45748</v>
      </c>
      <c r="H4" s="10"/>
      <c r="L4" s="118"/>
    </row>
    <row r="5" spans="1:17" s="2" customFormat="1" ht="15" customHeight="1">
      <c r="A5" s="11" t="s">
        <v>3</v>
      </c>
      <c r="B5" s="342" t="s">
        <v>105</v>
      </c>
      <c r="F5" s="59" t="s">
        <v>4</v>
      </c>
      <c r="G5" s="14" t="str">
        <f>'100 Series'!H5</f>
        <v>XXX - XXX</v>
      </c>
      <c r="H5" s="15"/>
      <c r="L5" s="118"/>
    </row>
    <row r="6" spans="1:17" s="2" customFormat="1" ht="15" customHeight="1">
      <c r="A6" s="11"/>
      <c r="B6" s="387"/>
      <c r="F6" s="552"/>
      <c r="G6" s="552"/>
      <c r="H6" s="553"/>
      <c r="L6" s="118"/>
    </row>
    <row r="7" spans="1:17" s="2" customFormat="1" ht="15" customHeight="1">
      <c r="A7" s="11" t="s">
        <v>5</v>
      </c>
      <c r="B7" s="343" t="str">
        <f>'100 Series'!B7</f>
        <v>T.B.A.</v>
      </c>
      <c r="C7" s="61"/>
      <c r="D7" s="61"/>
      <c r="E7" s="61"/>
      <c r="F7" s="480" t="str">
        <f>'100 Series'!G7</f>
        <v>CONTRACT PERIOD :</v>
      </c>
      <c r="G7" s="480"/>
      <c r="H7" s="4"/>
      <c r="L7" s="118"/>
    </row>
    <row r="8" spans="1:17" s="2" customFormat="1" ht="15" customHeight="1">
      <c r="A8" s="11" t="s">
        <v>7</v>
      </c>
      <c r="B8" s="14" t="str">
        <f>'100 Series'!B8</f>
        <v>A - 3</v>
      </c>
      <c r="F8" s="551" t="str">
        <f>'100 Series'!G8</f>
        <v>April 1, 2025 to March 31, 2026</v>
      </c>
      <c r="G8" s="551"/>
      <c r="H8" s="15"/>
      <c r="L8" s="118"/>
    </row>
    <row r="9" spans="1:17" s="2" customFormat="1" ht="15" customHeight="1" thickBot="1">
      <c r="A9" s="3"/>
      <c r="B9" s="61"/>
      <c r="C9" s="7"/>
      <c r="D9" s="7"/>
      <c r="F9" s="7"/>
      <c r="G9" s="7"/>
      <c r="H9" s="9"/>
      <c r="L9" s="118"/>
    </row>
    <row r="10" spans="1:17" s="12" customFormat="1" ht="20.100000000000001" customHeight="1" thickTop="1" thickBot="1">
      <c r="A10" s="156"/>
      <c r="B10" s="157" t="s">
        <v>2</v>
      </c>
      <c r="C10" s="158" t="s">
        <v>2</v>
      </c>
      <c r="D10" s="222" t="s">
        <v>2</v>
      </c>
      <c r="E10" s="89" t="s">
        <v>2</v>
      </c>
      <c r="F10" s="157" t="s">
        <v>8</v>
      </c>
      <c r="G10" s="158" t="s">
        <v>21</v>
      </c>
      <c r="H10" s="70" t="s">
        <v>9</v>
      </c>
      <c r="J10" s="61"/>
      <c r="K10" s="61"/>
      <c r="L10" s="118"/>
      <c r="M10" s="61"/>
      <c r="N10" s="61"/>
      <c r="O10" s="61"/>
      <c r="P10" s="61"/>
    </row>
    <row r="11" spans="1:17" s="2" customFormat="1" ht="15" customHeight="1" thickTop="1">
      <c r="A11" s="213" t="s">
        <v>10</v>
      </c>
      <c r="B11" s="121" t="s">
        <v>15</v>
      </c>
      <c r="C11" s="17" t="s">
        <v>38</v>
      </c>
      <c r="D11" s="336" t="s">
        <v>95</v>
      </c>
      <c r="E11" s="412"/>
      <c r="F11" s="225"/>
      <c r="G11" s="124"/>
      <c r="H11" s="18"/>
      <c r="L11" s="118"/>
    </row>
    <row r="12" spans="1:17" s="2" customFormat="1" ht="15" customHeight="1">
      <c r="A12" s="214"/>
      <c r="B12" s="19" t="s">
        <v>16</v>
      </c>
      <c r="C12" s="20" t="s">
        <v>16</v>
      </c>
      <c r="D12" s="337" t="s">
        <v>99</v>
      </c>
      <c r="E12" s="413"/>
      <c r="F12" s="226"/>
      <c r="G12" s="126"/>
      <c r="H12" s="18"/>
      <c r="L12" s="118"/>
    </row>
    <row r="13" spans="1:17" s="2" customFormat="1" ht="15" customHeight="1">
      <c r="A13" s="155" t="s">
        <v>11</v>
      </c>
      <c r="B13" s="73">
        <v>130</v>
      </c>
      <c r="C13" s="23">
        <v>130</v>
      </c>
      <c r="D13" s="338">
        <v>130</v>
      </c>
      <c r="E13" s="414"/>
      <c r="F13" s="227"/>
      <c r="G13" s="127"/>
      <c r="H13" s="18"/>
      <c r="J13" s="118"/>
      <c r="K13" s="118"/>
      <c r="L13" s="118"/>
      <c r="M13" s="118"/>
      <c r="N13" s="118"/>
      <c r="O13" s="118"/>
    </row>
    <row r="14" spans="1:17" s="2" customFormat="1" ht="15" customHeight="1" thickBot="1">
      <c r="A14" s="144" t="s">
        <v>2</v>
      </c>
      <c r="B14" s="218">
        <v>0.75</v>
      </c>
      <c r="C14" s="65">
        <v>0.25</v>
      </c>
      <c r="D14" s="231"/>
      <c r="E14" s="415"/>
      <c r="F14" s="227"/>
      <c r="G14" s="65">
        <v>0.13</v>
      </c>
      <c r="H14" s="4"/>
      <c r="J14" s="118"/>
      <c r="K14" s="118"/>
      <c r="L14" s="118"/>
      <c r="M14" s="118"/>
      <c r="N14" s="118"/>
      <c r="O14" s="118"/>
    </row>
    <row r="15" spans="1:17" s="2" customFormat="1" ht="20.100000000000001" customHeight="1" thickTop="1" thickBot="1">
      <c r="A15" s="215" t="s">
        <v>12</v>
      </c>
      <c r="B15" s="490"/>
      <c r="C15" s="491"/>
      <c r="D15" s="492"/>
      <c r="E15" s="418"/>
      <c r="F15" s="216"/>
      <c r="G15" s="57"/>
      <c r="H15" s="58"/>
      <c r="J15" s="118"/>
      <c r="K15" s="118"/>
      <c r="L15" s="118"/>
      <c r="M15" s="118"/>
      <c r="N15" s="118"/>
      <c r="O15" s="118"/>
    </row>
    <row r="16" spans="1:17" s="349" customFormat="1" ht="15" customHeight="1" thickTop="1">
      <c r="A16" s="400"/>
      <c r="B16" s="401"/>
      <c r="C16" s="402"/>
      <c r="D16" s="403"/>
      <c r="E16" s="404"/>
      <c r="F16" s="405"/>
      <c r="G16" s="402"/>
      <c r="H16" s="406"/>
      <c r="J16" s="407"/>
      <c r="K16" s="408"/>
      <c r="L16" s="407"/>
      <c r="M16" s="408"/>
      <c r="N16" s="409"/>
      <c r="O16" s="408"/>
      <c r="P16" s="410"/>
      <c r="Q16" s="411"/>
    </row>
    <row r="17" spans="1:17" s="2" customFormat="1" ht="15" customHeight="1">
      <c r="A17" s="153" t="s">
        <v>107</v>
      </c>
      <c r="B17" s="381">
        <f t="shared" ref="B17:B20" si="0">$D$44*$D17*B$14</f>
        <v>0</v>
      </c>
      <c r="C17" s="382">
        <f>$D$44*$D17*C$14</f>
        <v>0</v>
      </c>
      <c r="D17" s="224">
        <v>1254</v>
      </c>
      <c r="E17" s="312"/>
      <c r="F17" s="394">
        <f t="shared" ref="F17:F20" si="1">+B17+C17</f>
        <v>0</v>
      </c>
      <c r="G17" s="382">
        <f>G$14*(F17)</f>
        <v>0</v>
      </c>
      <c r="H17" s="384">
        <f>F17+G17</f>
        <v>0</v>
      </c>
      <c r="J17" s="286"/>
      <c r="K17" s="289"/>
      <c r="L17" s="286"/>
      <c r="M17" s="287"/>
      <c r="N17" s="287"/>
      <c r="O17" s="289"/>
      <c r="P17" s="290"/>
      <c r="Q17" s="267"/>
    </row>
    <row r="18" spans="1:17" s="2" customFormat="1" ht="15" customHeight="1">
      <c r="A18" s="153" t="s">
        <v>108</v>
      </c>
      <c r="B18" s="381">
        <f t="shared" si="0"/>
        <v>0</v>
      </c>
      <c r="C18" s="382">
        <f>$D$44*$D18*C$14</f>
        <v>0</v>
      </c>
      <c r="D18" s="314">
        <v>1260</v>
      </c>
      <c r="E18" s="312"/>
      <c r="F18" s="394">
        <f t="shared" si="1"/>
        <v>0</v>
      </c>
      <c r="G18" s="382">
        <f>G$14*(F18)</f>
        <v>0</v>
      </c>
      <c r="H18" s="384">
        <f>F18+G18</f>
        <v>0</v>
      </c>
      <c r="J18" s="286"/>
      <c r="K18" s="289"/>
      <c r="L18" s="286"/>
      <c r="M18" s="289"/>
      <c r="N18" s="287"/>
      <c r="O18" s="289"/>
      <c r="P18" s="291"/>
      <c r="Q18" s="266"/>
    </row>
    <row r="19" spans="1:17" s="2" customFormat="1" ht="15" customHeight="1">
      <c r="A19" s="153" t="s">
        <v>109</v>
      </c>
      <c r="B19" s="381">
        <f t="shared" si="0"/>
        <v>0</v>
      </c>
      <c r="C19" s="382">
        <f>$D$44*$D19*C$14</f>
        <v>0</v>
      </c>
      <c r="D19" s="315">
        <v>1256</v>
      </c>
      <c r="E19" s="312"/>
      <c r="F19" s="394">
        <f t="shared" si="1"/>
        <v>0</v>
      </c>
      <c r="G19" s="382">
        <f>G$14*(F19)</f>
        <v>0</v>
      </c>
      <c r="H19" s="384">
        <f>F19+G19</f>
        <v>0</v>
      </c>
      <c r="J19" s="286"/>
      <c r="K19" s="289"/>
      <c r="L19" s="286"/>
      <c r="M19" s="289"/>
      <c r="N19" s="287"/>
      <c r="O19" s="289"/>
      <c r="P19" s="290"/>
      <c r="Q19" s="267"/>
    </row>
    <row r="20" spans="1:17" s="2" customFormat="1" ht="15" customHeight="1">
      <c r="A20" s="153" t="s">
        <v>110</v>
      </c>
      <c r="B20" s="381">
        <f t="shared" si="0"/>
        <v>0</v>
      </c>
      <c r="C20" s="382">
        <f>$D$44*$D20*C$14</f>
        <v>0</v>
      </c>
      <c r="D20" s="315">
        <v>748</v>
      </c>
      <c r="E20" s="312"/>
      <c r="F20" s="394">
        <f t="shared" si="1"/>
        <v>0</v>
      </c>
      <c r="G20" s="382">
        <f>G$14*(F20)</f>
        <v>0</v>
      </c>
      <c r="H20" s="384">
        <f>F20+G20</f>
        <v>0</v>
      </c>
      <c r="J20" s="286"/>
      <c r="K20" s="289"/>
      <c r="L20" s="286"/>
      <c r="M20" s="289"/>
      <c r="N20" s="287"/>
      <c r="O20" s="289"/>
      <c r="P20" s="290"/>
      <c r="Q20" s="267"/>
    </row>
    <row r="21" spans="1:17" s="2" customFormat="1" ht="15" customHeight="1">
      <c r="A21" s="311"/>
      <c r="B21" s="312"/>
      <c r="C21" s="313"/>
      <c r="D21" s="315"/>
      <c r="E21" s="318"/>
      <c r="F21" s="316"/>
      <c r="G21" s="313"/>
      <c r="H21" s="317"/>
      <c r="J21" s="286"/>
      <c r="K21" s="287"/>
      <c r="L21" s="286"/>
      <c r="M21" s="287"/>
      <c r="N21" s="287"/>
      <c r="O21" s="287"/>
      <c r="P21" s="290"/>
      <c r="Q21" s="267"/>
    </row>
    <row r="22" spans="1:17" s="2" customFormat="1" ht="15" customHeight="1">
      <c r="A22" s="153" t="s">
        <v>111</v>
      </c>
      <c r="B22" s="381">
        <f>$D$44*$D22*B$14</f>
        <v>0</v>
      </c>
      <c r="C22" s="382">
        <f>$D$44*$D22*C$14</f>
        <v>0</v>
      </c>
      <c r="D22" s="224">
        <v>1215</v>
      </c>
      <c r="E22" s="312"/>
      <c r="F22" s="394">
        <f>+B22+C22+E22</f>
        <v>0</v>
      </c>
      <c r="G22" s="382">
        <f>G$14*(F22)</f>
        <v>0</v>
      </c>
      <c r="H22" s="384">
        <f>F22+G22</f>
        <v>0</v>
      </c>
      <c r="L22" s="118"/>
      <c r="P22" s="290"/>
      <c r="Q22" s="267"/>
    </row>
    <row r="23" spans="1:17" s="2" customFormat="1" ht="15" customHeight="1">
      <c r="A23" s="153" t="s">
        <v>112</v>
      </c>
      <c r="B23" s="381">
        <f t="shared" ref="B23:B25" si="2">$D$44*$D23*B$14</f>
        <v>0</v>
      </c>
      <c r="C23" s="382">
        <f>$D$44*$D23*C$14</f>
        <v>0</v>
      </c>
      <c r="D23" s="314">
        <v>1242</v>
      </c>
      <c r="E23" s="312"/>
      <c r="F23" s="394">
        <f>+B23+C23+E23</f>
        <v>0</v>
      </c>
      <c r="G23" s="382">
        <f>G$14*(F23)</f>
        <v>0</v>
      </c>
      <c r="H23" s="384">
        <f>F23+G23</f>
        <v>0</v>
      </c>
      <c r="J23" s="286"/>
      <c r="K23" s="289"/>
      <c r="L23" s="286"/>
      <c r="M23" s="289"/>
      <c r="N23" s="287"/>
      <c r="O23" s="289"/>
      <c r="P23" s="290"/>
      <c r="Q23" s="267"/>
    </row>
    <row r="24" spans="1:17" s="349" customFormat="1" ht="15" customHeight="1">
      <c r="A24" s="153" t="s">
        <v>113</v>
      </c>
      <c r="B24" s="381">
        <f t="shared" si="2"/>
        <v>0</v>
      </c>
      <c r="C24" s="382">
        <f>$D$44*$D24*C$14</f>
        <v>0</v>
      </c>
      <c r="D24" s="315">
        <v>1216</v>
      </c>
      <c r="E24" s="312"/>
      <c r="F24" s="394">
        <f>+B24+C24+E24</f>
        <v>0</v>
      </c>
      <c r="G24" s="382">
        <f>G$14*(F24)</f>
        <v>0</v>
      </c>
      <c r="H24" s="384">
        <f>F24+G24</f>
        <v>0</v>
      </c>
      <c r="J24" s="407"/>
      <c r="K24" s="408"/>
      <c r="L24" s="407"/>
      <c r="M24" s="408"/>
      <c r="N24" s="409"/>
      <c r="O24" s="408"/>
      <c r="P24" s="419"/>
      <c r="Q24" s="420"/>
    </row>
    <row r="25" spans="1:17" s="349" customFormat="1" ht="15" customHeight="1">
      <c r="A25" s="153" t="s">
        <v>114</v>
      </c>
      <c r="B25" s="381">
        <f t="shared" si="2"/>
        <v>0</v>
      </c>
      <c r="C25" s="382">
        <f>$D$44*$D25*C$14</f>
        <v>0</v>
      </c>
      <c r="D25" s="315">
        <v>950</v>
      </c>
      <c r="E25" s="312"/>
      <c r="F25" s="394">
        <f>+B25+C25+E25</f>
        <v>0</v>
      </c>
      <c r="G25" s="382">
        <f>G$14*(F25)</f>
        <v>0</v>
      </c>
      <c r="H25" s="384">
        <f>F25+G25</f>
        <v>0</v>
      </c>
      <c r="J25" s="407"/>
      <c r="K25" s="408"/>
      <c r="L25" s="407"/>
      <c r="M25" s="408"/>
      <c r="N25" s="409"/>
      <c r="O25" s="408"/>
      <c r="P25" s="410"/>
      <c r="Q25" s="411"/>
    </row>
    <row r="26" spans="1:17" s="349" customFormat="1" ht="15" customHeight="1">
      <c r="A26" s="311"/>
      <c r="B26" s="312"/>
      <c r="C26" s="313"/>
      <c r="D26" s="315"/>
      <c r="E26" s="312"/>
      <c r="F26" s="316"/>
      <c r="G26" s="313"/>
      <c r="H26" s="317"/>
      <c r="J26" s="407"/>
      <c r="K26" s="408"/>
      <c r="L26" s="407"/>
      <c r="M26" s="408"/>
      <c r="N26" s="409"/>
      <c r="O26" s="408"/>
      <c r="P26" s="410"/>
      <c r="Q26" s="411"/>
    </row>
    <row r="27" spans="1:17" s="349" customFormat="1" ht="15" customHeight="1">
      <c r="A27" s="153" t="s">
        <v>115</v>
      </c>
      <c r="B27" s="381">
        <f>$D$44*$D27*B$14</f>
        <v>0</v>
      </c>
      <c r="C27" s="382">
        <f>$D$44*$D27*C$14</f>
        <v>0</v>
      </c>
      <c r="D27" s="224">
        <v>1215</v>
      </c>
      <c r="E27" s="312"/>
      <c r="F27" s="394">
        <f>+B27+C27+E27</f>
        <v>0</v>
      </c>
      <c r="G27" s="382">
        <f>G$14*(F27)</f>
        <v>0</v>
      </c>
      <c r="H27" s="384">
        <f>F27+G27</f>
        <v>0</v>
      </c>
      <c r="J27" s="407"/>
      <c r="K27" s="408"/>
      <c r="L27" s="407"/>
      <c r="M27" s="408"/>
      <c r="N27" s="409"/>
      <c r="O27" s="408"/>
      <c r="P27" s="410"/>
      <c r="Q27" s="411"/>
    </row>
    <row r="28" spans="1:17" s="349" customFormat="1" ht="15" customHeight="1">
      <c r="A28" s="153" t="s">
        <v>116</v>
      </c>
      <c r="B28" s="381">
        <f t="shared" ref="B28:B30" si="3">$D$44*$D28*B$14</f>
        <v>0</v>
      </c>
      <c r="C28" s="382">
        <f>$D$44*$D28*C$14</f>
        <v>0</v>
      </c>
      <c r="D28" s="314">
        <v>1242</v>
      </c>
      <c r="E28" s="312"/>
      <c r="F28" s="394">
        <f>+B28+C28+E28</f>
        <v>0</v>
      </c>
      <c r="G28" s="382">
        <f>G$14*(F28)</f>
        <v>0</v>
      </c>
      <c r="H28" s="384">
        <f>F28+G28</f>
        <v>0</v>
      </c>
      <c r="J28" s="407"/>
      <c r="K28" s="408"/>
      <c r="L28" s="407"/>
      <c r="M28" s="409"/>
      <c r="N28" s="409"/>
      <c r="O28" s="408"/>
      <c r="P28" s="421"/>
      <c r="Q28" s="411"/>
    </row>
    <row r="29" spans="1:17" s="349" customFormat="1" ht="15" customHeight="1">
      <c r="A29" s="153" t="s">
        <v>117</v>
      </c>
      <c r="B29" s="381">
        <f t="shared" si="3"/>
        <v>0</v>
      </c>
      <c r="C29" s="382">
        <f>$D$44*$D29*C$14</f>
        <v>0</v>
      </c>
      <c r="D29" s="315">
        <v>1216</v>
      </c>
      <c r="E29" s="312"/>
      <c r="F29" s="394">
        <f>+B29+C29+E29</f>
        <v>0</v>
      </c>
      <c r="G29" s="382">
        <f>G$14*(F29)</f>
        <v>0</v>
      </c>
      <c r="H29" s="384">
        <f>F29+G29</f>
        <v>0</v>
      </c>
      <c r="J29" s="363"/>
      <c r="K29" s="408"/>
      <c r="L29" s="407"/>
      <c r="M29" s="408"/>
      <c r="N29" s="409"/>
      <c r="O29" s="408"/>
      <c r="P29" s="410"/>
      <c r="Q29" s="411"/>
    </row>
    <row r="30" spans="1:17" s="349" customFormat="1" ht="15" customHeight="1">
      <c r="A30" s="153" t="s">
        <v>118</v>
      </c>
      <c r="B30" s="381">
        <f t="shared" si="3"/>
        <v>0</v>
      </c>
      <c r="C30" s="382">
        <f>$D$44*$D30*C$14</f>
        <v>0</v>
      </c>
      <c r="D30" s="315">
        <v>1085</v>
      </c>
      <c r="E30" s="312"/>
      <c r="F30" s="394">
        <f>+B30+C30+E30</f>
        <v>0</v>
      </c>
      <c r="G30" s="382">
        <f>G$14*(F30)</f>
        <v>0</v>
      </c>
      <c r="H30" s="384">
        <f>F30+G30</f>
        <v>0</v>
      </c>
      <c r="L30" s="422"/>
      <c r="M30" s="419"/>
      <c r="N30" s="419"/>
      <c r="O30" s="423"/>
      <c r="P30" s="421"/>
      <c r="Q30" s="411"/>
    </row>
    <row r="31" spans="1:17" s="349" customFormat="1" ht="15" customHeight="1">
      <c r="A31" s="311"/>
      <c r="B31" s="312"/>
      <c r="C31" s="313"/>
      <c r="D31" s="314"/>
      <c r="E31" s="312"/>
      <c r="F31" s="316"/>
      <c r="G31" s="313"/>
      <c r="H31" s="317"/>
      <c r="J31" s="363"/>
      <c r="K31" s="408"/>
      <c r="L31" s="422"/>
      <c r="M31" s="408"/>
      <c r="N31" s="419"/>
      <c r="O31" s="408"/>
      <c r="P31" s="421"/>
      <c r="Q31" s="411"/>
    </row>
    <row r="32" spans="1:17" s="349" customFormat="1" ht="15" customHeight="1">
      <c r="A32" s="153" t="s">
        <v>119</v>
      </c>
      <c r="B32" s="381">
        <f>$D$44*$D32*B$14</f>
        <v>0</v>
      </c>
      <c r="C32" s="382">
        <f>$D$44*$D32*C$14</f>
        <v>0</v>
      </c>
      <c r="D32" s="224">
        <v>1215</v>
      </c>
      <c r="E32" s="312"/>
      <c r="F32" s="394">
        <f>+B32+C32+E32</f>
        <v>0</v>
      </c>
      <c r="G32" s="382">
        <f>G$14*(F32)</f>
        <v>0</v>
      </c>
      <c r="H32" s="384">
        <f>F32+G32</f>
        <v>0</v>
      </c>
      <c r="J32" s="363"/>
      <c r="K32" s="408"/>
      <c r="L32" s="422"/>
      <c r="M32" s="408"/>
      <c r="N32" s="419"/>
      <c r="O32" s="408"/>
      <c r="P32" s="421"/>
      <c r="Q32" s="411"/>
    </row>
    <row r="33" spans="1:17" s="349" customFormat="1" ht="15" customHeight="1">
      <c r="A33" s="153" t="s">
        <v>120</v>
      </c>
      <c r="B33" s="381">
        <f t="shared" ref="B33:B35" si="4">$D$44*$D33*B$14</f>
        <v>0</v>
      </c>
      <c r="C33" s="382">
        <f>$D$44*$D33*C$14</f>
        <v>0</v>
      </c>
      <c r="D33" s="314">
        <v>1242</v>
      </c>
      <c r="E33" s="312"/>
      <c r="F33" s="394">
        <f>+B33+C33+E33</f>
        <v>0</v>
      </c>
      <c r="G33" s="382">
        <f>G$14*(F33)</f>
        <v>0</v>
      </c>
      <c r="H33" s="384">
        <f>F33+G33</f>
        <v>0</v>
      </c>
      <c r="J33" s="363"/>
      <c r="K33" s="408"/>
      <c r="L33" s="422"/>
      <c r="M33" s="408"/>
      <c r="N33" s="419"/>
      <c r="O33" s="408"/>
      <c r="P33" s="410"/>
      <c r="Q33" s="411"/>
    </row>
    <row r="34" spans="1:17" s="349" customFormat="1" ht="15" customHeight="1">
      <c r="A34" s="153" t="s">
        <v>121</v>
      </c>
      <c r="B34" s="381">
        <f t="shared" si="4"/>
        <v>0</v>
      </c>
      <c r="C34" s="382">
        <f>$D$44*$D34*C$14</f>
        <v>0</v>
      </c>
      <c r="D34" s="315">
        <v>1216</v>
      </c>
      <c r="E34" s="312"/>
      <c r="F34" s="394">
        <f>+B34+C34+E34</f>
        <v>0</v>
      </c>
      <c r="G34" s="382">
        <f>G$14*(F34)</f>
        <v>0</v>
      </c>
      <c r="H34" s="384">
        <f>F34+G34</f>
        <v>0</v>
      </c>
      <c r="J34" s="363"/>
      <c r="L34" s="422"/>
      <c r="M34" s="419"/>
      <c r="N34" s="419"/>
      <c r="O34" s="423"/>
      <c r="P34" s="421"/>
      <c r="Q34" s="411"/>
    </row>
    <row r="35" spans="1:17" s="349" customFormat="1" ht="15" customHeight="1">
      <c r="A35" s="153" t="s">
        <v>122</v>
      </c>
      <c r="B35" s="381">
        <f t="shared" si="4"/>
        <v>0</v>
      </c>
      <c r="C35" s="382">
        <f>$D$44*$D35*C$14</f>
        <v>0</v>
      </c>
      <c r="D35" s="315">
        <v>1085</v>
      </c>
      <c r="E35" s="312"/>
      <c r="F35" s="394">
        <f>+B35+C35+E35</f>
        <v>0</v>
      </c>
      <c r="G35" s="382">
        <f>G$14*(F35)</f>
        <v>0</v>
      </c>
      <c r="H35" s="384">
        <f>F35+G35</f>
        <v>0</v>
      </c>
      <c r="J35" s="363"/>
      <c r="K35" s="408"/>
      <c r="L35" s="422"/>
      <c r="M35" s="419"/>
      <c r="N35" s="419"/>
      <c r="O35" s="408"/>
      <c r="P35" s="410"/>
      <c r="Q35" s="411"/>
    </row>
    <row r="36" spans="1:17" s="349" customFormat="1" ht="15" customHeight="1">
      <c r="A36" s="311"/>
      <c r="B36" s="312"/>
      <c r="C36" s="313"/>
      <c r="D36" s="314"/>
      <c r="E36" s="318"/>
      <c r="F36" s="316"/>
      <c r="G36" s="313"/>
      <c r="H36" s="317"/>
      <c r="J36" s="363"/>
      <c r="K36" s="408"/>
      <c r="L36" s="422"/>
      <c r="M36" s="419"/>
      <c r="N36" s="419"/>
      <c r="O36" s="408"/>
      <c r="P36" s="421"/>
      <c r="Q36" s="421"/>
    </row>
    <row r="37" spans="1:17" s="349" customFormat="1" ht="15" customHeight="1">
      <c r="A37" s="311"/>
      <c r="B37" s="312"/>
      <c r="C37" s="313"/>
      <c r="D37" s="314"/>
      <c r="E37" s="318"/>
      <c r="F37" s="316"/>
      <c r="G37" s="313"/>
      <c r="H37" s="317"/>
      <c r="J37" s="363"/>
      <c r="L37" s="422"/>
      <c r="M37" s="419"/>
      <c r="N37" s="419"/>
      <c r="O37" s="423"/>
      <c r="P37" s="410"/>
      <c r="Q37" s="411"/>
    </row>
    <row r="38" spans="1:17" s="349" customFormat="1" ht="15" customHeight="1">
      <c r="A38" s="311"/>
      <c r="B38" s="312"/>
      <c r="C38" s="313"/>
      <c r="D38" s="314"/>
      <c r="E38" s="312"/>
      <c r="F38" s="316"/>
      <c r="G38" s="313"/>
      <c r="H38" s="317"/>
      <c r="J38" s="363"/>
      <c r="K38" s="408"/>
      <c r="L38" s="422"/>
      <c r="M38" s="408"/>
      <c r="N38" s="419"/>
      <c r="O38" s="408"/>
      <c r="P38" s="410"/>
      <c r="Q38" s="411"/>
    </row>
    <row r="39" spans="1:17" s="372" customFormat="1" ht="15" customHeight="1">
      <c r="A39" s="311"/>
      <c r="B39" s="312"/>
      <c r="C39" s="313"/>
      <c r="D39" s="314"/>
      <c r="E39" s="312"/>
      <c r="F39" s="316"/>
      <c r="G39" s="313"/>
      <c r="H39" s="317"/>
      <c r="J39" s="363"/>
      <c r="K39" s="408"/>
      <c r="L39" s="422"/>
      <c r="M39" s="408"/>
      <c r="N39" s="363"/>
      <c r="O39" s="408"/>
      <c r="P39" s="363"/>
    </row>
    <row r="40" spans="1:17" s="349" customFormat="1" ht="15" customHeight="1">
      <c r="A40" s="311"/>
      <c r="B40" s="312"/>
      <c r="C40" s="313"/>
      <c r="D40" s="314"/>
      <c r="E40" s="318"/>
      <c r="F40" s="316"/>
      <c r="G40" s="313"/>
      <c r="H40" s="317"/>
      <c r="J40" s="363"/>
      <c r="L40" s="422"/>
      <c r="M40" s="419"/>
      <c r="N40" s="419"/>
      <c r="O40" s="423"/>
      <c r="P40" s="410"/>
      <c r="Q40" s="411"/>
    </row>
    <row r="41" spans="1:17" s="349" customFormat="1" ht="15" customHeight="1">
      <c r="A41" s="311"/>
      <c r="B41" s="312"/>
      <c r="C41" s="313"/>
      <c r="D41" s="314"/>
      <c r="E41" s="318"/>
      <c r="F41" s="316"/>
      <c r="G41" s="313"/>
      <c r="H41" s="317"/>
      <c r="J41" s="363"/>
      <c r="K41" s="408"/>
      <c r="L41" s="363"/>
      <c r="O41" s="408"/>
    </row>
    <row r="42" spans="1:17" s="349" customFormat="1" ht="15" customHeight="1" thickBot="1">
      <c r="A42" s="320"/>
      <c r="B42" s="424"/>
      <c r="C42" s="425"/>
      <c r="D42" s="321"/>
      <c r="E42" s="322"/>
      <c r="F42" s="426"/>
      <c r="G42" s="425"/>
      <c r="H42" s="427"/>
      <c r="J42" s="363"/>
      <c r="K42" s="408"/>
      <c r="L42" s="363"/>
      <c r="O42" s="408"/>
    </row>
    <row r="43" spans="1:17" s="2" customFormat="1" ht="15" customHeight="1" thickTop="1">
      <c r="A43" s="476"/>
      <c r="B43" s="477"/>
      <c r="C43" s="477"/>
      <c r="D43" s="477"/>
      <c r="E43" s="477"/>
      <c r="F43" s="477"/>
      <c r="G43" s="477"/>
      <c r="H43" s="478"/>
      <c r="L43" s="118"/>
    </row>
    <row r="44" spans="1:17" s="46" customFormat="1" ht="18" customHeight="1" thickBot="1">
      <c r="A44" s="554" t="s">
        <v>106</v>
      </c>
      <c r="B44" s="555"/>
      <c r="C44" s="556"/>
      <c r="D44" s="345">
        <v>0</v>
      </c>
      <c r="E44" s="49" t="s">
        <v>47</v>
      </c>
      <c r="F44" s="34"/>
      <c r="G44" s="34"/>
      <c r="H44" s="45"/>
      <c r="J44" s="2"/>
      <c r="K44" s="2"/>
      <c r="L44" s="296"/>
      <c r="M44" s="2"/>
      <c r="N44" s="293"/>
      <c r="O44" s="2"/>
      <c r="P44" s="2"/>
    </row>
    <row r="45" spans="1:17" s="46" customFormat="1" ht="18" customHeight="1" thickTop="1" thickBot="1">
      <c r="A45" s="554" t="s">
        <v>67</v>
      </c>
      <c r="B45" s="555"/>
      <c r="C45" s="556"/>
      <c r="D45" s="345">
        <v>0</v>
      </c>
      <c r="E45" s="49" t="s">
        <v>47</v>
      </c>
      <c r="F45" s="34"/>
      <c r="G45" s="34"/>
      <c r="H45" s="45"/>
      <c r="J45" s="2"/>
      <c r="K45" s="2"/>
      <c r="L45" s="296"/>
      <c r="M45" s="2"/>
      <c r="N45" s="293"/>
      <c r="O45" s="2"/>
      <c r="P45" s="2"/>
    </row>
    <row r="46" spans="1:17" s="46" customFormat="1" ht="18" customHeight="1" thickTop="1" thickBot="1">
      <c r="A46" s="557" t="s">
        <v>29</v>
      </c>
      <c r="B46" s="497"/>
      <c r="C46" s="558"/>
      <c r="D46" s="345">
        <v>0</v>
      </c>
      <c r="E46" s="49" t="s">
        <v>47</v>
      </c>
      <c r="F46" s="34"/>
      <c r="G46" s="34"/>
      <c r="H46" s="45"/>
      <c r="J46" s="2"/>
      <c r="K46" s="2"/>
      <c r="L46" s="298"/>
      <c r="M46" s="2"/>
      <c r="N46" s="294"/>
      <c r="O46" s="2"/>
      <c r="P46" s="2"/>
    </row>
    <row r="47" spans="1:17" s="2" customFormat="1" ht="18" customHeight="1" thickTop="1" thickBot="1">
      <c r="A47" s="473" t="s">
        <v>56</v>
      </c>
      <c r="B47" s="474"/>
      <c r="C47" s="475"/>
      <c r="D47" s="346">
        <v>0</v>
      </c>
      <c r="E47" s="49" t="s">
        <v>47</v>
      </c>
      <c r="F47" s="37"/>
      <c r="G47" s="36"/>
      <c r="H47" s="38"/>
      <c r="L47" s="299"/>
      <c r="N47" s="139"/>
    </row>
    <row r="48" spans="1:17" s="46" customFormat="1" ht="18" customHeight="1" thickTop="1">
      <c r="A48" s="33"/>
      <c r="B48" s="496" t="s">
        <v>20</v>
      </c>
      <c r="C48" s="506"/>
      <c r="D48" s="347">
        <v>0</v>
      </c>
      <c r="E48" s="35" t="s">
        <v>48</v>
      </c>
      <c r="F48" s="34"/>
      <c r="G48" s="34"/>
      <c r="H48" s="45"/>
      <c r="J48" s="2"/>
      <c r="K48" s="2"/>
      <c r="L48" s="296"/>
      <c r="M48" s="2"/>
      <c r="N48" s="293"/>
      <c r="O48" s="2"/>
      <c r="P48" s="2"/>
    </row>
    <row r="49" spans="1:16" s="46" customFormat="1" ht="18" customHeight="1">
      <c r="A49" s="47"/>
      <c r="B49" s="496" t="s">
        <v>50</v>
      </c>
      <c r="C49" s="506"/>
      <c r="D49" s="348">
        <v>0</v>
      </c>
      <c r="E49" s="35" t="s">
        <v>48</v>
      </c>
      <c r="F49" s="34"/>
      <c r="G49" s="34"/>
      <c r="H49" s="45"/>
      <c r="J49" s="2"/>
      <c r="K49" s="2"/>
      <c r="L49" s="296"/>
      <c r="M49" s="2"/>
      <c r="N49" s="293"/>
      <c r="O49" s="2"/>
      <c r="P49" s="2"/>
    </row>
    <row r="50" spans="1:16" s="46" customFormat="1" ht="18" customHeight="1">
      <c r="A50" s="33"/>
      <c r="B50" s="496" t="s">
        <v>30</v>
      </c>
      <c r="C50" s="506"/>
      <c r="D50" s="348">
        <v>0</v>
      </c>
      <c r="E50" s="54" t="s">
        <v>49</v>
      </c>
      <c r="F50" s="43"/>
      <c r="G50" s="34"/>
      <c r="H50" s="45"/>
      <c r="J50" s="2"/>
      <c r="K50" s="2"/>
      <c r="L50" s="299"/>
      <c r="M50" s="2"/>
      <c r="N50" s="295"/>
      <c r="O50" s="2"/>
      <c r="P50" s="2"/>
    </row>
    <row r="51" spans="1:16" s="46" customFormat="1" ht="18" customHeight="1" thickBot="1">
      <c r="A51" s="33"/>
      <c r="B51" s="496" t="s">
        <v>25</v>
      </c>
      <c r="C51" s="506"/>
      <c r="D51" s="567" t="s">
        <v>26</v>
      </c>
      <c r="E51" s="568"/>
      <c r="F51" s="43"/>
      <c r="G51" s="34"/>
      <c r="H51" s="45"/>
      <c r="J51" s="2"/>
      <c r="K51" s="2"/>
      <c r="L51" s="299"/>
      <c r="M51" s="2"/>
      <c r="N51" s="295"/>
      <c r="O51" s="2"/>
      <c r="P51" s="2"/>
    </row>
    <row r="52" spans="1:16" s="2" customFormat="1" ht="20.100000000000001" customHeight="1" thickTop="1" thickBot="1">
      <c r="A52" s="42" t="s">
        <v>13</v>
      </c>
      <c r="B52" s="499" t="str">
        <f>'100 Series'!B$53</f>
        <v>Hourly Rate for Repairs and Authorized Service Outside of Contractual Obligations is  = $0.00 / Hr.</v>
      </c>
      <c r="C52" s="499"/>
      <c r="D52" s="499"/>
      <c r="E52" s="499"/>
      <c r="F52" s="499"/>
      <c r="G52" s="499"/>
      <c r="H52" s="499"/>
      <c r="L52" s="118"/>
    </row>
    <row r="53" spans="1:16" s="2" customFormat="1" ht="15" customHeight="1" thickTop="1">
      <c r="A53" s="3"/>
      <c r="H53" s="31" t="s">
        <v>2</v>
      </c>
      <c r="L53" s="118"/>
    </row>
    <row r="54" spans="1:16" s="2" customFormat="1" ht="15" customHeight="1">
      <c r="A54" s="484" t="s">
        <v>19</v>
      </c>
      <c r="B54" s="485"/>
      <c r="C54" s="485"/>
      <c r="D54" s="485"/>
      <c r="E54" s="485"/>
      <c r="F54" s="485"/>
      <c r="G54" s="485"/>
      <c r="H54" s="486"/>
      <c r="L54" s="118"/>
    </row>
    <row r="55" spans="1:16" s="2" customFormat="1" ht="15" customHeight="1">
      <c r="A55" s="525" t="s">
        <v>57</v>
      </c>
      <c r="B55" s="526"/>
      <c r="C55" s="526"/>
      <c r="D55" s="526"/>
      <c r="E55" s="526"/>
      <c r="F55" s="526"/>
      <c r="G55" s="526"/>
      <c r="H55" s="527"/>
      <c r="L55" s="118"/>
    </row>
    <row r="56" spans="1:16" s="2" customFormat="1" ht="15" customHeight="1">
      <c r="A56" s="525" t="s">
        <v>58</v>
      </c>
      <c r="B56" s="526"/>
      <c r="C56" s="526"/>
      <c r="D56" s="526"/>
      <c r="E56" s="526"/>
      <c r="F56" s="526"/>
      <c r="G56" s="526"/>
      <c r="H56" s="527"/>
      <c r="L56" s="118"/>
    </row>
    <row r="57" spans="1:16" s="2" customFormat="1" ht="15" customHeight="1">
      <c r="A57" s="525" t="s">
        <v>59</v>
      </c>
      <c r="B57" s="526"/>
      <c r="C57" s="526"/>
      <c r="D57" s="526"/>
      <c r="E57" s="526"/>
      <c r="F57" s="526"/>
      <c r="G57" s="526"/>
      <c r="H57" s="527"/>
      <c r="L57" s="118"/>
    </row>
    <row r="58" spans="1:16" s="2" customFormat="1" ht="15" customHeight="1">
      <c r="A58" s="535" t="s">
        <v>60</v>
      </c>
      <c r="B58" s="536"/>
      <c r="C58" s="536"/>
      <c r="D58" s="536"/>
      <c r="E58" s="536"/>
      <c r="F58" s="536"/>
      <c r="G58" s="536"/>
      <c r="H58" s="537"/>
      <c r="L58" s="118"/>
    </row>
    <row r="59" spans="1:16" s="2" customFormat="1" ht="15" customHeight="1">
      <c r="A59" s="535" t="s">
        <v>43</v>
      </c>
      <c r="B59" s="536"/>
      <c r="C59" s="536"/>
      <c r="D59" s="536"/>
      <c r="E59" s="536"/>
      <c r="F59" s="536"/>
      <c r="G59" s="536"/>
      <c r="H59" s="537"/>
      <c r="L59" s="118"/>
    </row>
    <row r="60" spans="1:16" s="2" customFormat="1" ht="15" customHeight="1">
      <c r="A60" s="525" t="s">
        <v>61</v>
      </c>
      <c r="B60" s="526"/>
      <c r="C60" s="526"/>
      <c r="D60" s="526"/>
      <c r="E60" s="526"/>
      <c r="F60" s="526"/>
      <c r="G60" s="526"/>
      <c r="H60" s="527"/>
      <c r="L60" s="118"/>
    </row>
    <row r="61" spans="1:16" s="2" customFormat="1" ht="15" customHeight="1">
      <c r="A61" s="525" t="s">
        <v>44</v>
      </c>
      <c r="B61" s="526"/>
      <c r="C61" s="526"/>
      <c r="D61" s="526"/>
      <c r="E61" s="526"/>
      <c r="F61" s="526"/>
      <c r="G61" s="526"/>
      <c r="H61" s="527"/>
      <c r="L61" s="118"/>
    </row>
    <row r="62" spans="1:16" s="2" customFormat="1" ht="15" customHeight="1">
      <c r="A62" s="525" t="s">
        <v>62</v>
      </c>
      <c r="B62" s="526"/>
      <c r="C62" s="526"/>
      <c r="D62" s="526"/>
      <c r="E62" s="526"/>
      <c r="F62" s="526"/>
      <c r="G62" s="526"/>
      <c r="H62" s="527"/>
      <c r="L62" s="118"/>
    </row>
    <row r="63" spans="1:16" s="2" customFormat="1" ht="15" customHeight="1">
      <c r="A63" s="535" t="s">
        <v>63</v>
      </c>
      <c r="B63" s="536"/>
      <c r="C63" s="536"/>
      <c r="D63" s="536"/>
      <c r="E63" s="536"/>
      <c r="F63" s="536"/>
      <c r="G63" s="536"/>
      <c r="H63" s="537"/>
      <c r="L63" s="118"/>
    </row>
    <row r="64" spans="1:16" s="2" customFormat="1" ht="15" customHeight="1">
      <c r="A64" s="3"/>
      <c r="H64" s="4"/>
      <c r="L64" s="118"/>
    </row>
    <row r="65" spans="1:16" s="2" customFormat="1" ht="15" customHeight="1">
      <c r="A65" s="3"/>
      <c r="E65" s="460" t="s">
        <v>23</v>
      </c>
      <c r="F65" s="460"/>
      <c r="G65" s="460"/>
      <c r="H65" s="4"/>
      <c r="L65" s="118"/>
    </row>
    <row r="66" spans="1:16" s="2" customFormat="1" ht="15" customHeight="1">
      <c r="A66" s="3"/>
      <c r="H66" s="4"/>
      <c r="L66" s="118"/>
    </row>
    <row r="67" spans="1:16" s="2" customFormat="1" ht="15" customHeight="1">
      <c r="A67" s="3"/>
      <c r="H67" s="4"/>
      <c r="L67" s="118"/>
    </row>
    <row r="68" spans="1:16" s="2" customFormat="1" ht="15" customHeight="1">
      <c r="A68" s="3"/>
      <c r="E68" s="460" t="s">
        <v>75</v>
      </c>
      <c r="F68" s="460"/>
      <c r="G68" s="460"/>
      <c r="H68" s="4"/>
      <c r="L68" s="118"/>
    </row>
    <row r="69" spans="1:16" s="2" customFormat="1" ht="15" customHeight="1">
      <c r="A69" s="3"/>
      <c r="H69" s="4"/>
      <c r="L69" s="118"/>
    </row>
    <row r="70" spans="1:16" s="2" customFormat="1" ht="15" customHeight="1">
      <c r="A70" s="3"/>
      <c r="H70" s="4"/>
      <c r="L70" s="118"/>
    </row>
    <row r="71" spans="1:16" s="5" customFormat="1" ht="15" customHeight="1">
      <c r="A71" s="516" t="s">
        <v>55</v>
      </c>
      <c r="B71" s="517"/>
      <c r="C71" s="67">
        <v>30</v>
      </c>
      <c r="D71" s="5" t="s">
        <v>14</v>
      </c>
      <c r="E71" s="517" t="s">
        <v>53</v>
      </c>
      <c r="F71" s="517"/>
      <c r="H71" s="69"/>
      <c r="J71" s="2"/>
      <c r="K71" s="2"/>
      <c r="L71" s="118"/>
      <c r="M71" s="2"/>
      <c r="N71" s="2"/>
      <c r="O71" s="2"/>
      <c r="P71" s="2"/>
    </row>
    <row r="72" spans="1:16" s="2" customFormat="1" ht="15" customHeight="1">
      <c r="A72" s="3"/>
      <c r="H72" s="4"/>
      <c r="L72" s="118"/>
    </row>
    <row r="73" spans="1:16" s="2" customFormat="1" ht="15" customHeight="1" thickBot="1">
      <c r="A73" s="6"/>
      <c r="B73" s="7"/>
      <c r="C73" s="32"/>
      <c r="D73" s="7"/>
      <c r="E73" s="7"/>
      <c r="F73" s="8"/>
      <c r="G73" s="8"/>
      <c r="H73" s="9"/>
      <c r="L73" s="118"/>
    </row>
    <row r="74" spans="1:16" s="2" customFormat="1" ht="15" customHeight="1" thickTop="1">
      <c r="L74" s="118"/>
    </row>
    <row r="75" spans="1:16" s="2" customFormat="1" ht="15" customHeight="1">
      <c r="L75" s="118"/>
    </row>
    <row r="76" spans="1:16" s="2" customFormat="1" ht="15" customHeight="1">
      <c r="L76" s="118"/>
    </row>
    <row r="77" spans="1:16" s="2" customFormat="1" ht="15" customHeight="1">
      <c r="L77" s="118"/>
    </row>
    <row r="78" spans="1:16" s="2" customFormat="1" ht="15" customHeight="1">
      <c r="L78" s="118"/>
    </row>
    <row r="79" spans="1:16" s="2" customFormat="1" ht="15" customHeight="1">
      <c r="L79" s="118"/>
    </row>
    <row r="80" spans="1:16" s="2" customFormat="1" ht="15" customHeight="1">
      <c r="L80" s="118"/>
    </row>
    <row r="81" spans="12:12" s="2" customFormat="1" ht="15" customHeight="1">
      <c r="L81" s="118"/>
    </row>
    <row r="82" spans="12:12" s="2" customFormat="1" ht="15" customHeight="1">
      <c r="L82" s="118"/>
    </row>
    <row r="83" spans="12:12" s="2" customFormat="1" ht="15" customHeight="1">
      <c r="L83" s="118"/>
    </row>
    <row r="84" spans="12:12" s="2" customFormat="1" ht="15" customHeight="1">
      <c r="L84" s="118"/>
    </row>
    <row r="85" spans="12:12" s="2" customFormat="1" ht="15" customHeight="1">
      <c r="L85" s="118"/>
    </row>
    <row r="86" spans="12:12" s="2" customFormat="1" ht="15" customHeight="1">
      <c r="L86" s="118"/>
    </row>
    <row r="87" spans="12:12" s="2" customFormat="1" ht="15" customHeight="1">
      <c r="L87" s="118"/>
    </row>
    <row r="88" spans="12:12" s="2" customFormat="1" ht="15" customHeight="1">
      <c r="L88" s="118"/>
    </row>
    <row r="89" spans="12:12" s="2" customFormat="1" ht="15" customHeight="1">
      <c r="L89" s="118"/>
    </row>
    <row r="90" spans="12:12" s="2" customFormat="1" ht="15" customHeight="1">
      <c r="L90" s="118"/>
    </row>
    <row r="91" spans="12:12" s="2" customFormat="1" ht="15" customHeight="1">
      <c r="L91" s="118"/>
    </row>
    <row r="92" spans="12:12" s="2" customFormat="1" ht="15" customHeight="1">
      <c r="L92" s="118"/>
    </row>
    <row r="93" spans="12:12" s="2" customFormat="1" ht="15" customHeight="1">
      <c r="L93" s="118"/>
    </row>
    <row r="94" spans="12:12" s="2" customFormat="1" ht="15" customHeight="1">
      <c r="L94" s="118"/>
    </row>
    <row r="95" spans="12:12" ht="15" customHeight="1"/>
    <row r="96" spans="12:1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32">
    <mergeCell ref="A71:B71"/>
    <mergeCell ref="D51:E51"/>
    <mergeCell ref="E65:G65"/>
    <mergeCell ref="E68:G68"/>
    <mergeCell ref="E71:F71"/>
    <mergeCell ref="A59:H59"/>
    <mergeCell ref="A60:H60"/>
    <mergeCell ref="A61:H61"/>
    <mergeCell ref="A62:H62"/>
    <mergeCell ref="A63:H63"/>
    <mergeCell ref="B52:H52"/>
    <mergeCell ref="A54:H54"/>
    <mergeCell ref="A55:H55"/>
    <mergeCell ref="A56:H56"/>
    <mergeCell ref="A57:H57"/>
    <mergeCell ref="A58:H58"/>
    <mergeCell ref="A47:C47"/>
    <mergeCell ref="B48:C48"/>
    <mergeCell ref="B49:C49"/>
    <mergeCell ref="B50:C50"/>
    <mergeCell ref="B51:C51"/>
    <mergeCell ref="B15:D15"/>
    <mergeCell ref="A43:H43"/>
    <mergeCell ref="A45:C45"/>
    <mergeCell ref="A46:C46"/>
    <mergeCell ref="A44:C44"/>
    <mergeCell ref="F8:G8"/>
    <mergeCell ref="A1:H1"/>
    <mergeCell ref="A2:H2"/>
    <mergeCell ref="A3:H3"/>
    <mergeCell ref="F6:H6"/>
    <mergeCell ref="F7:G7"/>
  </mergeCells>
  <phoneticPr fontId="18" type="noConversion"/>
  <printOptions horizontalCentered="1"/>
  <pageMargins left="0.25" right="0.25" top="0.5" bottom="0.25" header="0.5" footer="0.5"/>
  <pageSetup paperSize="5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100 Series</vt:lpstr>
      <vt:lpstr>100 Series Extras</vt:lpstr>
      <vt:lpstr>200 Series</vt:lpstr>
      <vt:lpstr>200 Series Extras</vt:lpstr>
      <vt:lpstr>800 Series</vt:lpstr>
      <vt:lpstr>800 Series Extras</vt:lpstr>
      <vt:lpstr>1000 Series</vt:lpstr>
      <vt:lpstr>1000 Series Extras</vt:lpstr>
      <vt:lpstr>Apartments</vt:lpstr>
      <vt:lpstr>'100 Series'!Print_Area</vt:lpstr>
      <vt:lpstr>'100 Series Extras'!Print_Area</vt:lpstr>
      <vt:lpstr>'1000 Series'!Print_Area</vt:lpstr>
      <vt:lpstr>'1000 Series Extras'!Print_Area</vt:lpstr>
      <vt:lpstr>'200 Series'!Print_Area</vt:lpstr>
      <vt:lpstr>'200 Series Extras'!Print_Area</vt:lpstr>
      <vt:lpstr>'800 Series'!Print_Area</vt:lpstr>
      <vt:lpstr>'800 Series Extras'!Print_Area</vt:lpstr>
      <vt:lpstr>Apartments!Print_Area</vt:lpstr>
    </vt:vector>
  </TitlesOfParts>
  <Company>Valecraft Homes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Spare</dc:creator>
  <cp:lastModifiedBy>Purchase Orders</cp:lastModifiedBy>
  <cp:lastPrinted>2024-11-13T19:36:55Z</cp:lastPrinted>
  <dcterms:created xsi:type="dcterms:W3CDTF">2004-05-19T14:03:43Z</dcterms:created>
  <dcterms:modified xsi:type="dcterms:W3CDTF">2024-11-20T14:29:15Z</dcterms:modified>
</cp:coreProperties>
</file>